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67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'Content'!$A$1:$I$30</definedName>
    <definedName name="_xlnm.Print_Area" localSheetId="3">'Fixed Net'!$A$1:$O$55</definedName>
    <definedName name="_xlnm.Print_Area" localSheetId="4">'Mobile Communication'!$A$1:$O$276</definedName>
    <definedName name="_xlnm.Print_Area" localSheetId="2">'P&amp;L'!$A$1:$O$49</definedName>
    <definedName name="_xlnm.Print_Area" localSheetId="1">'Results for Segment'!$A$1:$N$36</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<sst xmlns="http://schemas.openxmlformats.org/spreadsheetml/2006/main" count="557" uniqueCount="209">
  <si>
    <t>Total</t>
  </si>
  <si>
    <t>Contract</t>
  </si>
  <si>
    <t>Prepaid</t>
  </si>
  <si>
    <t>Number of SMS (mn)</t>
  </si>
  <si>
    <t>Subscribers</t>
  </si>
  <si>
    <t>mobilkom austria</t>
  </si>
  <si>
    <t>Si.mobil</t>
  </si>
  <si>
    <t>EUR million</t>
  </si>
  <si>
    <t>000's</t>
  </si>
  <si>
    <t>Monthly ARPU</t>
  </si>
  <si>
    <t>EUR</t>
  </si>
  <si>
    <t xml:space="preserve">Monthly ARPU </t>
  </si>
  <si>
    <t>Minutes</t>
  </si>
  <si>
    <t>Depreciation and amortization</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</si>
  <si>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</si>
  <si>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</si>
  <si>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</si>
  <si>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</si>
  <si>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</si>
  <si>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</si>
  <si>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</si>
  <si>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</si>
  <si>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</si>
  <si>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</si>
  <si>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</si>
  <si>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</si>
  <si>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</si>
  <si>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</si>
  <si>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</si>
  <si>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</si>
  <si>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</si>
  <si>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</si>
  <si>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</si>
  <si>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</si>
  <si>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</si>
  <si>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</si>
  <si>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</si>
  <si>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</si>
  <si>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</si>
  <si>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</si>
  <si>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</si>
  <si>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</si>
  <si>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</si>
  <si>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</si>
  <si>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</si>
  <si>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</si>
  <si>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</si>
  <si>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</si>
  <si>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</si>
  <si>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</si>
  <si>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</si>
  <si>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</si>
  <si>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</si>
  <si>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</si>
  <si>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</si>
  <si>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</si>
  <si>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</si>
  <si>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</si>
  <si>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</si>
  <si>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</si>
  <si>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</si>
  <si>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</si>
  <si>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</si>
  <si>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</si>
  <si>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</si>
  <si>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</si>
  <si>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</si>
  <si>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</si>
  <si>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</si>
  <si>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</si>
  <si>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</si>
  <si>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</si>
  <si>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</si>
  <si>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</si>
  <si>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</si>
  <si>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</si>
  <si>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</si>
  <si>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</si>
  <si>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</si>
  <si>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</si>
  <si>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</si>
  <si>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</si>
  <si>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</si>
  <si>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</si>
  <si>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</si>
  <si>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</si>
  <si>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</si>
  <si>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</si>
  <si>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</si>
  <si>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</si>
  <si>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Market share (subscriber)</t>
  </si>
  <si>
    <t>MOU charged/ø subscriber</t>
  </si>
  <si>
    <t>1.1.5</t>
  </si>
  <si>
    <t>million</t>
  </si>
  <si>
    <t>Fixed Net revenues</t>
  </si>
  <si>
    <t xml:space="preserve">Mobile Communication revenues </t>
  </si>
  <si>
    <t>Mobile Communication revenue split</t>
  </si>
  <si>
    <t>n.a.</t>
  </si>
  <si>
    <t>4.3.3</t>
  </si>
  <si>
    <t>1.2.6.3</t>
  </si>
  <si>
    <t>5.3.3</t>
  </si>
  <si>
    <t>7.3.3</t>
  </si>
  <si>
    <t>Operating income</t>
  </si>
  <si>
    <t>Vip mobile</t>
  </si>
  <si>
    <t>Vip operator</t>
  </si>
  <si>
    <t>4.3.2</t>
  </si>
  <si>
    <t>1.2.6.1</t>
  </si>
  <si>
    <t>1.2.6.2</t>
  </si>
  <si>
    <t>5.3.1</t>
  </si>
  <si>
    <t>5.3.2</t>
  </si>
  <si>
    <t>7.3.1</t>
  </si>
  <si>
    <t>7.3.2</t>
  </si>
  <si>
    <t>Others &amp; Elimininations</t>
  </si>
  <si>
    <t>Page No.</t>
  </si>
  <si>
    <t>Voice minutes</t>
  </si>
  <si>
    <t>Fixed Net minutes</t>
  </si>
  <si>
    <t>Mobile Communication revenues</t>
  </si>
  <si>
    <t>Mobile Communication other operating income</t>
  </si>
  <si>
    <t>Fixed Net broadband lines</t>
  </si>
  <si>
    <t>SAC per Gross Add</t>
  </si>
  <si>
    <t>2Q 2008</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</si>
  <si>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</si>
  <si>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</si>
  <si>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</si>
  <si>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</si>
  <si>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</si>
  <si>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</si>
  <si>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</si>
  <si>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</si>
  <si>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</si>
  <si>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</si>
  <si>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</si>
  <si>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</si>
  <si>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</si>
  <si>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</si>
  <si>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</si>
  <si>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</si>
  <si>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</si>
  <si>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</si>
  <si>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</si>
  <si>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</si>
  <si>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</si>
  <si>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</si>
  <si>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</si>
  <si>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</si>
  <si>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</si>
  <si>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</si>
  <si>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</si>
  <si>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</si>
  <si>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</si>
  <si>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</si>
  <si>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</si>
  <si>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Others**</t>
  </si>
  <si>
    <t>Mobile Communication subscribers</t>
  </si>
  <si>
    <t>Subscription and Traffic</t>
  </si>
  <si>
    <t>Others</t>
  </si>
  <si>
    <t>7.6.3</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</si>
  <si>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</si>
  <si>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</si>
  <si>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</si>
  <si>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</si>
  <si>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</si>
  <si>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</si>
  <si>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</si>
  <si>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</si>
  <si>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</si>
  <si>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</si>
  <si>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</si>
  <si>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</si>
  <si>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</si>
  <si>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</si>
  <si>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</si>
  <si>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</si>
  <si>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</si>
  <si>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</si>
  <si>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</si>
  <si>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</si>
  <si>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</si>
  <si>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 xml:space="preserve">  Thereof tangible</t>
  </si>
  <si>
    <t xml:space="preserve">  Thereof intangible</t>
  </si>
  <si>
    <t xml:space="preserve">Total capital expenditures </t>
  </si>
  <si>
    <t>8.22.1</t>
  </si>
  <si>
    <t>8.10.1</t>
  </si>
  <si>
    <t>8.24.2</t>
  </si>
  <si>
    <t xml:space="preserve">SRC total </t>
  </si>
  <si>
    <t>2Q 2009</t>
  </si>
  <si>
    <t>Mobile Communication operating income</t>
  </si>
  <si>
    <t>3Q 2009</t>
  </si>
  <si>
    <t xml:space="preserve">Mobile Communication** </t>
  </si>
  <si>
    <t>Operating income* **</t>
  </si>
  <si>
    <t>Impairment charges**</t>
  </si>
  <si>
    <t>Net income* **</t>
  </si>
  <si>
    <t>Velcom*</t>
  </si>
  <si>
    <t>Vip mobile**</t>
  </si>
  <si>
    <t>4Q 2009</t>
  </si>
  <si>
    <t>4Q 09</t>
  </si>
  <si>
    <t>1Q 2010</t>
  </si>
  <si>
    <t>Mobile broadband subscribers</t>
  </si>
  <si>
    <t>Mobile Data</t>
  </si>
  <si>
    <t>Mobile Broadband subscribers</t>
  </si>
  <si>
    <t>Data in % of traffic related revenues</t>
  </si>
  <si>
    <t xml:space="preserve">Data </t>
  </si>
  <si>
    <t xml:space="preserve">Fact Sheet 1Q 2010 </t>
  </si>
  <si>
    <t xml:space="preserve"> 5-9</t>
  </si>
  <si>
    <t>** Figures for 3Q 09 include impairment charges totalling EUR 352.0 milion resulting from the goodwill from the acquisition of Velcom in Belarus and from the licence of Vip mobile in the Republic of Serbia.</t>
  </si>
  <si>
    <t>* Figures for 4Q 08 and 2008 include restructuring expenses of EUR 632.1 million.</t>
  </si>
  <si>
    <t>* Figures for 3Q 09 include impairment charges in the amount of EUR 290.0 milion resulting from the goodwill from the acquisition of Velcom in Belarus.</t>
  </si>
  <si>
    <t>** Figures for 3Q 09 include impairment charges in the amount of EUR 62.0 milion related to the licence of Vip mobile in the Republic of Serbia.</t>
  </si>
  <si>
    <t>**Others include Payphones and VAS.</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</si>
</sst>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 numFmtId="216" formatCode="_-* #,##0.0_-;\-* #,##0.0_-;_-* &quot;-&quot;?_-;_-@_-"/>
  </numFmts>
  <fonts count="63">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b/>
      <sz val="8"/>
      <color indexed="44"/>
      <name val="Verdana"/>
      <family val="2"/>
    </font>
    <font>
      <sz val="10"/>
      <color indexed="44"/>
      <name val="Verdana"/>
      <family val="2"/>
    </font>
    <font>
      <b/>
      <sz val="12"/>
      <color indexed="44"/>
      <name val="Verdana"/>
      <family val="2"/>
    </font>
    <font>
      <sz val="18"/>
      <color indexed="63"/>
      <name val="Verdana"/>
      <family val="2"/>
    </font>
    <font>
      <sz val="18"/>
      <name val="Verdana"/>
      <family val="2"/>
    </font>
    <font>
      <b/>
      <sz val="18"/>
      <name val="Verdana"/>
      <family val="2"/>
    </font>
    <font>
      <sz val="11"/>
      <color indexed="63"/>
      <name val="Verdana"/>
      <family val="2"/>
    </font>
    <font>
      <b/>
      <sz val="11"/>
      <color indexed="8"/>
      <name val="Verdana"/>
      <family val="2"/>
    </font>
    <font>
      <sz val="8.5"/>
      <name val="Interstate-Regular"/>
      <family val="0"/>
    </font>
    <font>
      <sz val="9"/>
      <color indexed="24"/>
      <name val="Interstate-Bold"/>
      <family val="0"/>
    </font>
    <font>
      <b/>
      <sz val="12"/>
      <color indexed="63"/>
      <name val="Arial"/>
      <family val="0"/>
    </font>
    <font>
      <sz val="8.5"/>
      <color indexed="63"/>
      <name val="Interstate-Regular"/>
      <family val="0"/>
    </font>
    <font>
      <b/>
      <sz val="24"/>
      <color indexed="63"/>
      <name val="Verdana"/>
      <family val="2"/>
    </font>
    <font>
      <sz val="24"/>
      <color indexed="63"/>
      <name val="Verdana"/>
      <family val="2"/>
    </font>
    <font>
      <sz val="24"/>
      <name val="Verdana"/>
      <family val="2"/>
    </font>
    <font>
      <sz val="24"/>
      <color indexed="55"/>
      <name val="Verdana"/>
      <family val="2"/>
    </font>
    <font>
      <sz val="24"/>
      <color indexed="10"/>
      <name val="Verdana"/>
      <family val="2"/>
    </font>
    <font>
      <b/>
      <u val="single"/>
      <sz val="24"/>
      <color indexed="63"/>
      <name val="Arial"/>
      <family val="2"/>
    </font>
    <font>
      <u val="single"/>
      <sz val="24"/>
      <color indexed="63"/>
      <name val="Arial"/>
      <family val="0"/>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9">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32"/>
      </bottom>
    </border>
    <border>
      <left>
        <color indexed="63"/>
      </left>
      <right>
        <color indexed="63"/>
      </right>
      <top>
        <color indexed="63"/>
      </top>
      <bottom style="thin">
        <color indexed="45"/>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67"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386">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0" fontId="28" fillId="0" borderId="0" xfId="0" applyFont="1" applyFill="1" applyAlignment="1">
      <alignment/>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71" fontId="12" fillId="7" borderId="0" xfId="25" applyFont="1" applyFill="1" applyBorder="1" applyAlignment="1">
      <alignment/>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0" fontId="27" fillId="0" borderId="0" xfId="0" applyFont="1" applyFill="1" applyAlignment="1">
      <alignment/>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171" fontId="33" fillId="0" borderId="0" xfId="25"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5"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198" fontId="12"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5" fillId="8" borderId="0" xfId="0"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171"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3" fontId="33" fillId="0" borderId="0" xfId="25" applyNumberFormat="1" applyFont="1" applyFill="1" applyBorder="1" applyAlignment="1">
      <alignment/>
    </xf>
    <xf numFmtId="0" fontId="48" fillId="0" borderId="0" xfId="0" applyFont="1" applyFill="1" applyAlignment="1">
      <alignment/>
    </xf>
    <xf numFmtId="0" fontId="48"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35" fillId="0" borderId="0" xfId="0" applyFont="1" applyFill="1" applyAlignment="1">
      <alignmen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8" fontId="12" fillId="8"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1" fontId="44" fillId="8"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171" fontId="33" fillId="0" borderId="5" xfId="25" applyFont="1" applyFill="1" applyBorder="1" applyAlignment="1">
      <alignment/>
    </xf>
    <xf numFmtId="171" fontId="12" fillId="8" borderId="5" xfId="25" applyFont="1" applyFill="1" applyBorder="1" applyAlignment="1">
      <alignment/>
    </xf>
    <xf numFmtId="171"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188" fontId="12" fillId="7" borderId="5" xfId="25" applyNumberFormat="1" applyFont="1" applyFill="1" applyBorder="1" applyAlignment="1">
      <alignmen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7" fillId="0" borderId="5" xfId="0" applyFont="1" applyFill="1" applyBorder="1" applyAlignment="1">
      <alignment/>
    </xf>
    <xf numFmtId="199" fontId="12" fillId="7" borderId="5" xfId="25" applyNumberFormat="1"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8" fontId="12" fillId="0" borderId="0" xfId="52"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88" fontId="33" fillId="6" borderId="0" xfId="0" applyNumberFormat="1" applyFont="1" applyFill="1" applyBorder="1" applyAlignment="1">
      <alignment horizontal="center"/>
    </xf>
    <xf numFmtId="189" fontId="50"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89" fontId="12" fillId="8" borderId="0" xfId="0" applyNumberFormat="1" applyFont="1" applyFill="1" applyBorder="1" applyAlignment="1">
      <alignment horizontal="right"/>
    </xf>
    <xf numFmtId="199" fontId="12" fillId="8" borderId="0" xfId="25" applyNumberFormat="1" applyFont="1" applyFill="1" applyBorder="1" applyAlignment="1">
      <alignment horizontal="right"/>
    </xf>
    <xf numFmtId="188" fontId="33" fillId="0"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0" fontId="34" fillId="6" borderId="0" xfId="0" applyFont="1" applyFill="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0"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99" fontId="33" fillId="0" borderId="0" xfId="25" applyNumberFormat="1" applyFont="1" applyFill="1" applyBorder="1" applyAlignment="1">
      <alignment vertical="center"/>
    </xf>
    <xf numFmtId="1" fontId="19" fillId="8" borderId="0" xfId="0" applyNumberFormat="1" applyFont="1" applyFill="1" applyBorder="1" applyAlignment="1">
      <alignment horizontal="right"/>
    </xf>
    <xf numFmtId="199" fontId="24" fillId="8" borderId="0" xfId="25" applyNumberFormat="1" applyFont="1" applyFill="1" applyBorder="1" applyAlignment="1">
      <alignment horizontal="right" vertical="center"/>
    </xf>
    <xf numFmtId="198" fontId="26" fillId="6" borderId="0" xfId="52" applyNumberFormat="1" applyFont="1" applyFill="1" applyBorder="1" applyAlignment="1">
      <alignment vertical="center"/>
    </xf>
    <xf numFmtId="199" fontId="23" fillId="8" borderId="0" xfId="25" applyNumberFormat="1" applyFont="1" applyFill="1" applyBorder="1" applyAlignment="1">
      <alignment horizontal="right" vertical="center"/>
    </xf>
    <xf numFmtId="199" fontId="23" fillId="8" borderId="5" xfId="25" applyNumberFormat="1" applyFont="1" applyFill="1" applyBorder="1" applyAlignment="1">
      <alignment horizontal="right" vertical="center"/>
    </xf>
    <xf numFmtId="199" fontId="23" fillId="8" borderId="0" xfId="25" applyNumberFormat="1" applyFont="1" applyFill="1" applyBorder="1" applyAlignment="1">
      <alignment horizontal="right"/>
    </xf>
    <xf numFmtId="198" fontId="23" fillId="0" borderId="0" xfId="0" applyNumberFormat="1" applyFont="1" applyFill="1" applyBorder="1" applyAlignment="1">
      <alignment horizontal="right"/>
    </xf>
    <xf numFmtId="1" fontId="51" fillId="8" borderId="5" xfId="0" applyNumberFormat="1" applyFont="1" applyFill="1" applyBorder="1" applyAlignment="1">
      <alignment horizontal="right"/>
    </xf>
    <xf numFmtId="189" fontId="23" fillId="8" borderId="0" xfId="52" applyNumberFormat="1" applyFont="1" applyFill="1" applyBorder="1" applyAlignment="1">
      <alignment horizontal="right" vertical="center"/>
    </xf>
    <xf numFmtId="199" fontId="23" fillId="8" borderId="0" xfId="25" applyNumberFormat="1" applyFont="1" applyFill="1" applyBorder="1" applyAlignment="1">
      <alignment vertical="center"/>
    </xf>
    <xf numFmtId="199" fontId="23" fillId="8" borderId="0" xfId="25" applyNumberFormat="1" applyFont="1" applyFill="1" applyBorder="1" applyAlignment="1">
      <alignment/>
    </xf>
    <xf numFmtId="189" fontId="33" fillId="6" borderId="0"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4" fontId="33" fillId="0" borderId="0" xfId="0" applyNumberFormat="1" applyFont="1" applyFill="1" applyBorder="1" applyAlignment="1">
      <alignment/>
    </xf>
    <xf numFmtId="189" fontId="12" fillId="8" borderId="6" xfId="0" applyNumberFormat="1" applyFont="1" applyFill="1" applyBorder="1" applyAlignment="1">
      <alignment/>
    </xf>
    <xf numFmtId="189" fontId="33" fillId="0" borderId="6" xfId="52" applyNumberFormat="1" applyFont="1" applyFill="1" applyBorder="1" applyAlignment="1">
      <alignment horizontal="right"/>
    </xf>
    <xf numFmtId="189" fontId="33" fillId="0" borderId="5" xfId="0" applyNumberFormat="1" applyFont="1" applyFill="1" applyBorder="1" applyAlignment="1">
      <alignment/>
    </xf>
    <xf numFmtId="199" fontId="33" fillId="0" borderId="5" xfId="25" applyNumberFormat="1" applyFont="1" applyFill="1" applyBorder="1" applyAlignment="1">
      <alignment/>
    </xf>
    <xf numFmtId="199" fontId="34" fillId="0" borderId="0" xfId="25" applyNumberFormat="1" applyFont="1" applyFill="1" applyBorder="1" applyAlignment="1">
      <alignment/>
    </xf>
    <xf numFmtId="189" fontId="34" fillId="0" borderId="0" xfId="0" applyNumberFormat="1" applyFont="1" applyFill="1" applyBorder="1" applyAlignment="1">
      <alignment/>
    </xf>
    <xf numFmtId="0" fontId="34" fillId="0" borderId="5" xfId="52" applyNumberFormat="1" applyFont="1" applyFill="1" applyBorder="1" applyAlignment="1">
      <alignment horizontal="right"/>
    </xf>
    <xf numFmtId="188" fontId="34" fillId="0" borderId="5" xfId="52" applyNumberFormat="1" applyFont="1" applyFill="1" applyBorder="1" applyAlignment="1">
      <alignment/>
    </xf>
    <xf numFmtId="188" fontId="17" fillId="8" borderId="5" xfId="52" applyNumberFormat="1" applyFont="1" applyFill="1" applyBorder="1" applyAlignment="1">
      <alignment/>
    </xf>
    <xf numFmtId="0" fontId="33" fillId="6" borderId="0" xfId="0" applyFont="1" applyFill="1" applyBorder="1" applyAlignment="1">
      <alignment/>
    </xf>
    <xf numFmtId="189" fontId="33" fillId="0" borderId="0" xfId="52" applyNumberFormat="1" applyFont="1" applyFill="1" applyAlignment="1">
      <alignment horizontal="right"/>
    </xf>
    <xf numFmtId="189" fontId="17" fillId="8" borderId="0" xfId="52" applyNumberFormat="1" applyFont="1" applyFill="1" applyBorder="1" applyAlignment="1">
      <alignment/>
    </xf>
    <xf numFmtId="189" fontId="34" fillId="0" borderId="0" xfId="52" applyNumberFormat="1" applyFont="1" applyFill="1" applyAlignment="1">
      <alignment horizontal="right"/>
    </xf>
    <xf numFmtId="0" fontId="52" fillId="0" borderId="0" xfId="0" applyFont="1" applyAlignment="1">
      <alignment/>
    </xf>
    <xf numFmtId="0" fontId="53" fillId="6" borderId="0" xfId="0" applyFont="1" applyFill="1" applyAlignment="1">
      <alignment horizontal="right" vertical="top" wrapText="1" indent="1"/>
    </xf>
    <xf numFmtId="0" fontId="52" fillId="0" borderId="0" xfId="0" applyFont="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2" fontId="56" fillId="0" borderId="0" xfId="0" applyNumberFormat="1" applyFont="1" applyFill="1" applyAlignment="1">
      <alignment horizontal="right"/>
    </xf>
    <xf numFmtId="0" fontId="56" fillId="0" borderId="0" xfId="0" applyFont="1" applyFill="1" applyAlignment="1">
      <alignment horizontal="lef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7" fillId="0" borderId="0" xfId="0" applyFont="1" applyAlignment="1">
      <alignment/>
    </xf>
    <xf numFmtId="0" fontId="58" fillId="0" borderId="0" xfId="0" applyFont="1" applyFill="1" applyAlignment="1">
      <alignment/>
    </xf>
    <xf numFmtId="0" fontId="56" fillId="0" borderId="5" xfId="0" applyFont="1" applyFill="1" applyBorder="1" applyAlignment="1">
      <alignment/>
    </xf>
    <xf numFmtId="0" fontId="57" fillId="0" borderId="5" xfId="0" applyFont="1" applyFill="1" applyBorder="1" applyAlignment="1">
      <alignment/>
    </xf>
    <xf numFmtId="0" fontId="59" fillId="0" borderId="5" xfId="0" applyFont="1" applyFill="1" applyBorder="1" applyAlignment="1">
      <alignment/>
    </xf>
    <xf numFmtId="0" fontId="60" fillId="0" borderId="0" xfId="0" applyFont="1" applyFill="1" applyAlignment="1">
      <alignment/>
    </xf>
    <xf numFmtId="0" fontId="61" fillId="0" borderId="0" xfId="30" applyFont="1" applyFill="1" applyAlignment="1">
      <alignment horizontal="left" vertical="center"/>
    </xf>
    <xf numFmtId="0" fontId="62" fillId="0" borderId="0" xfId="30" applyFont="1" applyFill="1" applyAlignment="1">
      <alignment/>
    </xf>
    <xf numFmtId="0" fontId="56" fillId="0" borderId="0" xfId="0" applyFont="1" applyFill="1" applyAlignment="1">
      <alignment/>
    </xf>
    <xf numFmtId="1" fontId="35" fillId="6" borderId="0" xfId="0" applyNumberFormat="1" applyFont="1" applyFill="1" applyBorder="1" applyAlignment="1">
      <alignment horizontal="right"/>
    </xf>
    <xf numFmtId="189" fontId="33" fillId="0" borderId="5" xfId="54" applyNumberFormat="1" applyFont="1" applyFill="1" applyBorder="1">
      <alignment/>
      <protection/>
    </xf>
    <xf numFmtId="189" fontId="34" fillId="0" borderId="5" xfId="52" applyNumberFormat="1" applyFont="1" applyFill="1" applyBorder="1" applyAlignment="1">
      <alignment/>
    </xf>
    <xf numFmtId="1" fontId="30" fillId="6" borderId="0" xfId="0" applyNumberFormat="1" applyFont="1" applyFill="1" applyBorder="1" applyAlignment="1">
      <alignment horizontal="center"/>
    </xf>
    <xf numFmtId="1" fontId="46" fillId="7" borderId="0" xfId="0" applyNumberFormat="1" applyFont="1" applyFill="1" applyBorder="1" applyAlignment="1">
      <alignment horizontal="center"/>
    </xf>
    <xf numFmtId="1" fontId="50" fillId="0" borderId="0" xfId="0" applyNumberFormat="1" applyFont="1" applyFill="1" applyBorder="1" applyAlignment="1">
      <alignment horizontal="right" vertical="top"/>
    </xf>
    <xf numFmtId="0" fontId="37" fillId="0" borderId="7" xfId="0" applyFont="1" applyFill="1" applyBorder="1" applyAlignment="1">
      <alignment horizontal="left"/>
    </xf>
    <xf numFmtId="0" fontId="33" fillId="0" borderId="7" xfId="0" applyFont="1" applyFill="1" applyBorder="1" applyAlignment="1">
      <alignment horizontal="center"/>
    </xf>
    <xf numFmtId="0" fontId="33" fillId="0" borderId="7" xfId="0" applyFont="1" applyFill="1" applyBorder="1" applyAlignment="1">
      <alignment/>
    </xf>
    <xf numFmtId="198" fontId="12" fillId="0" borderId="7" xfId="0" applyNumberFormat="1" applyFont="1" applyFill="1" applyBorder="1" applyAlignment="1">
      <alignment horizontal="right"/>
    </xf>
    <xf numFmtId="1" fontId="35" fillId="0" borderId="7" xfId="0" applyNumberFormat="1" applyFont="1" applyFill="1" applyBorder="1" applyAlignment="1">
      <alignment horizontal="right"/>
    </xf>
    <xf numFmtId="1" fontId="19" fillId="7" borderId="7" xfId="0" applyNumberFormat="1" applyFont="1" applyFill="1" applyBorder="1" applyAlignment="1">
      <alignment horizontal="right"/>
    </xf>
    <xf numFmtId="188" fontId="17" fillId="8" borderId="6" xfId="0" applyNumberFormat="1" applyFont="1" applyFill="1" applyBorder="1" applyAlignment="1">
      <alignment/>
    </xf>
    <xf numFmtId="1" fontId="35" fillId="0" borderId="4" xfId="0" applyNumberFormat="1" applyFont="1" applyFill="1" applyBorder="1" applyAlignment="1">
      <alignment horizontal="right"/>
    </xf>
    <xf numFmtId="189" fontId="33" fillId="0" borderId="8" xfId="25" applyNumberFormat="1" applyFont="1" applyFill="1" applyBorder="1" applyAlignment="1">
      <alignment horizontal="right"/>
    </xf>
    <xf numFmtId="202" fontId="33" fillId="0" borderId="0" xfId="25" applyNumberFormat="1" applyFont="1" applyFill="1" applyBorder="1" applyAlignment="1">
      <alignment horizontal="right"/>
    </xf>
    <xf numFmtId="202" fontId="12" fillId="8" borderId="0" xfId="25" applyNumberFormat="1" applyFont="1" applyFill="1" applyBorder="1" applyAlignment="1">
      <alignment horizontal="right"/>
    </xf>
    <xf numFmtId="202" fontId="33" fillId="0" borderId="0" xfId="25" applyNumberFormat="1" applyFont="1" applyFill="1" applyBorder="1" applyAlignment="1">
      <alignment horizontal="right" vertical="center"/>
    </xf>
    <xf numFmtId="202" fontId="12" fillId="8" borderId="0" xfId="25" applyNumberFormat="1" applyFont="1" applyFill="1" applyBorder="1" applyAlignment="1">
      <alignment horizontal="right" vertical="center"/>
    </xf>
    <xf numFmtId="202" fontId="12" fillId="8" borderId="0" xfId="25" applyNumberFormat="1" applyFont="1" applyFill="1" applyBorder="1" applyAlignment="1">
      <alignment/>
    </xf>
    <xf numFmtId="202" fontId="33" fillId="0" borderId="0" xfId="25" applyNumberFormat="1" applyFont="1" applyFill="1" applyBorder="1" applyAlignment="1">
      <alignment/>
    </xf>
    <xf numFmtId="189" fontId="33" fillId="6" borderId="5" xfId="0" applyNumberFormat="1" applyFont="1" applyFill="1" applyBorder="1" applyAlignment="1">
      <alignment horizontal="right"/>
    </xf>
    <xf numFmtId="3" fontId="33" fillId="0" borderId="0" xfId="52" applyNumberFormat="1" applyFont="1" applyFill="1" applyBorder="1" applyAlignment="1">
      <alignment/>
    </xf>
    <xf numFmtId="3" fontId="34" fillId="0" borderId="0" xfId="52" applyNumberFormat="1" applyFont="1" applyFill="1" applyBorder="1" applyAlignment="1">
      <alignment/>
    </xf>
    <xf numFmtId="0" fontId="55" fillId="0" borderId="0" xfId="0" applyFont="1" applyAlignment="1">
      <alignment horizontal="left" vertical="top" wrapText="1"/>
    </xf>
    <xf numFmtId="0" fontId="36" fillId="0" borderId="0" xfId="30" applyFont="1" applyFill="1" applyAlignment="1">
      <alignment horizontal="left" vertical="center" wrapText="1"/>
    </xf>
    <xf numFmtId="0" fontId="54" fillId="0" borderId="0" xfId="0" applyFont="1" applyAlignment="1">
      <alignment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41" fillId="0" borderId="0" xfId="0" applyFont="1" applyFill="1" applyAlignment="1">
      <alignment horizontal="left"/>
    </xf>
    <xf numFmtId="0" fontId="34" fillId="0" borderId="5" xfId="0" applyFont="1" applyFill="1" applyBorder="1" applyAlignment="1">
      <alignment wrapText="1"/>
    </xf>
    <xf numFmtId="0" fontId="38" fillId="0" borderId="5" xfId="0" applyFont="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3" fillId="0" borderId="0" xfId="0" applyFont="1" applyFill="1" applyBorder="1" applyAlignment="1">
      <alignment wrapText="1"/>
    </xf>
    <xf numFmtId="0" fontId="38" fillId="0" borderId="0" xfId="0" applyFont="1" applyAlignment="1">
      <alignment wrapText="1"/>
    </xf>
    <xf numFmtId="0" fontId="33" fillId="0" borderId="5" xfId="0" applyFont="1" applyFill="1" applyBorder="1" applyAlignment="1">
      <alignment wrapText="1"/>
    </xf>
    <xf numFmtId="188" fontId="34" fillId="6" borderId="0" xfId="0" applyNumberFormat="1" applyFont="1" applyFill="1" applyBorder="1" applyAlignment="1">
      <alignment horizontal="right"/>
    </xf>
    <xf numFmtId="4" fontId="33" fillId="0" borderId="0" xfId="54" applyNumberFormat="1" applyFont="1" applyFill="1" applyBorder="1" applyAlignment="1">
      <alignment horizontal="right"/>
      <protection/>
    </xf>
    <xf numFmtId="4" fontId="12" fillId="8" borderId="0" xfId="54" applyNumberFormat="1" applyFont="1" applyFill="1" applyBorder="1" applyAlignment="1">
      <alignment horizontal="right"/>
      <protection/>
    </xf>
    <xf numFmtId="205" fontId="34" fillId="0" borderId="0" xfId="54" applyNumberFormat="1" applyFont="1" applyFill="1" applyBorder="1" applyAlignment="1">
      <alignment/>
      <protection/>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39528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810000"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0" name="TextBox 16"/>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1" name="TextBox 17"/>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2" name="TextBox 18"/>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3" name="TextBox 19"/>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8100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200400"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38"/>
  <sheetViews>
    <sheetView showGridLines="0" view="pageBreakPreview" zoomScale="75" zoomScaleSheetLayoutView="75" workbookViewId="0" topLeftCell="A1">
      <selection activeCell="R16" sqref="R16"/>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20.851562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9" s="2" customFormat="1" ht="29.25">
      <c r="B4" s="327" t="s">
        <v>49</v>
      </c>
      <c r="C4" s="327"/>
      <c r="D4" s="328"/>
      <c r="E4" s="328"/>
      <c r="F4" s="329"/>
      <c r="G4" s="329"/>
      <c r="H4" s="329"/>
      <c r="I4" s="329"/>
    </row>
    <row r="5" spans="1:10" ht="24.75" customHeight="1">
      <c r="A5" s="2"/>
      <c r="B5" s="327" t="s">
        <v>202</v>
      </c>
      <c r="C5" s="327"/>
      <c r="D5" s="330"/>
      <c r="E5" s="331"/>
      <c r="F5" s="332"/>
      <c r="G5" s="332"/>
      <c r="H5" s="332"/>
      <c r="I5" s="329"/>
      <c r="J5" s="2"/>
    </row>
    <row r="6" spans="1:13" ht="29.25">
      <c r="A6" s="2"/>
      <c r="B6" s="330"/>
      <c r="C6" s="330"/>
      <c r="D6" s="330"/>
      <c r="E6" s="330"/>
      <c r="F6" s="332"/>
      <c r="G6" s="332"/>
      <c r="H6" s="332"/>
      <c r="I6" s="329"/>
      <c r="J6" s="2"/>
      <c r="K6" s="10"/>
      <c r="L6" s="10"/>
      <c r="M6" s="10"/>
    </row>
    <row r="7" spans="1:13" ht="29.25">
      <c r="A7" s="2"/>
      <c r="B7" s="333" t="s">
        <v>50</v>
      </c>
      <c r="C7" s="334"/>
      <c r="D7" s="334"/>
      <c r="E7" s="334"/>
      <c r="F7" s="335"/>
      <c r="G7" s="335"/>
      <c r="H7" s="333" t="s">
        <v>113</v>
      </c>
      <c r="I7" s="335"/>
      <c r="J7" s="2"/>
      <c r="K7" s="10"/>
      <c r="L7" s="10"/>
      <c r="M7" s="10"/>
    </row>
    <row r="8" spans="1:16" s="14" customFormat="1" ht="21.75" customHeight="1">
      <c r="A8" s="2"/>
      <c r="B8" s="329"/>
      <c r="C8" s="329"/>
      <c r="D8" s="329"/>
      <c r="E8" s="329"/>
      <c r="F8" s="336"/>
      <c r="G8" s="332"/>
      <c r="H8" s="332"/>
      <c r="I8" s="329"/>
      <c r="J8" s="2"/>
      <c r="K8" s="10"/>
      <c r="L8" s="10"/>
      <c r="M8" s="10"/>
      <c r="N8" s="2"/>
      <c r="O8" s="2"/>
      <c r="P8" s="2"/>
    </row>
    <row r="9" spans="1:16" ht="30" customHeight="1">
      <c r="A9" s="2"/>
      <c r="B9" s="337" t="s">
        <v>52</v>
      </c>
      <c r="C9" s="338"/>
      <c r="D9" s="338"/>
      <c r="E9" s="338"/>
      <c r="F9" s="330"/>
      <c r="G9" s="332"/>
      <c r="H9" s="339">
        <v>2</v>
      </c>
      <c r="I9" s="329"/>
      <c r="J9" s="2"/>
      <c r="K9" s="10"/>
      <c r="L9" s="10"/>
      <c r="M9" s="10"/>
      <c r="N9" s="2"/>
      <c r="O9" s="2"/>
      <c r="P9" s="2"/>
    </row>
    <row r="10" spans="1:16" s="14" customFormat="1" ht="7.5" customHeight="1">
      <c r="A10" s="2"/>
      <c r="B10" s="328"/>
      <c r="C10" s="328"/>
      <c r="D10" s="328"/>
      <c r="E10" s="328"/>
      <c r="F10" s="328"/>
      <c r="G10" s="332"/>
      <c r="H10" s="339"/>
      <c r="I10" s="329"/>
      <c r="J10" s="2"/>
      <c r="K10" s="10"/>
      <c r="L10" s="10"/>
      <c r="M10" s="10"/>
      <c r="N10" s="2"/>
      <c r="O10" s="2"/>
      <c r="P10" s="2"/>
    </row>
    <row r="11" spans="1:16" ht="30" customHeight="1">
      <c r="A11" s="2"/>
      <c r="B11" s="337" t="s">
        <v>53</v>
      </c>
      <c r="C11" s="330"/>
      <c r="D11" s="330"/>
      <c r="E11" s="330"/>
      <c r="F11" s="330"/>
      <c r="G11" s="332"/>
      <c r="H11" s="339">
        <v>3</v>
      </c>
      <c r="I11" s="329"/>
      <c r="J11" s="2"/>
      <c r="K11" s="10"/>
      <c r="L11" s="10"/>
      <c r="M11" s="10"/>
      <c r="N11" s="2"/>
      <c r="O11" s="2"/>
      <c r="P11" s="2"/>
    </row>
    <row r="12" spans="1:16" s="14" customFormat="1" ht="7.5" customHeight="1">
      <c r="A12" s="2"/>
      <c r="B12" s="328"/>
      <c r="C12" s="328"/>
      <c r="D12" s="328"/>
      <c r="E12" s="328"/>
      <c r="F12" s="328"/>
      <c r="G12" s="332"/>
      <c r="H12" s="339"/>
      <c r="I12" s="329"/>
      <c r="J12" s="2"/>
      <c r="K12" s="10"/>
      <c r="L12" s="10"/>
      <c r="M12" s="10"/>
      <c r="N12" s="2"/>
      <c r="O12" s="2"/>
      <c r="P12" s="2"/>
    </row>
    <row r="13" spans="1:16" ht="30" customHeight="1">
      <c r="A13" s="2"/>
      <c r="B13" s="337" t="s">
        <v>83</v>
      </c>
      <c r="C13" s="324"/>
      <c r="D13" s="330"/>
      <c r="E13" s="330"/>
      <c r="F13" s="330"/>
      <c r="G13" s="332"/>
      <c r="H13" s="339">
        <v>4</v>
      </c>
      <c r="I13" s="329"/>
      <c r="J13" s="2"/>
      <c r="K13" s="10"/>
      <c r="L13" s="10"/>
      <c r="M13" s="10"/>
      <c r="N13" s="2"/>
      <c r="O13" s="2"/>
      <c r="P13" s="2"/>
    </row>
    <row r="14" spans="1:13" ht="7.5" customHeight="1">
      <c r="A14" s="2"/>
      <c r="B14" s="330"/>
      <c r="C14" s="324"/>
      <c r="D14" s="330"/>
      <c r="E14" s="330"/>
      <c r="F14" s="330"/>
      <c r="G14" s="332"/>
      <c r="H14" s="339"/>
      <c r="I14" s="325"/>
      <c r="J14" s="2"/>
      <c r="K14" s="10"/>
      <c r="L14" s="10"/>
      <c r="M14" s="10"/>
    </row>
    <row r="15" spans="1:13" ht="30" customHeight="1">
      <c r="A15" s="2"/>
      <c r="B15" s="337" t="s">
        <v>84</v>
      </c>
      <c r="C15" s="324"/>
      <c r="D15" s="330"/>
      <c r="E15" s="330"/>
      <c r="F15" s="330"/>
      <c r="G15" s="332"/>
      <c r="H15" s="326" t="s">
        <v>203</v>
      </c>
      <c r="I15" s="329"/>
      <c r="J15" s="2"/>
      <c r="K15" s="10"/>
      <c r="L15" s="10"/>
      <c r="M15" s="10"/>
    </row>
    <row r="16" spans="1:10" ht="7.5" customHeight="1">
      <c r="A16" s="2"/>
      <c r="B16" s="187"/>
      <c r="C16" s="188"/>
      <c r="D16" s="187"/>
      <c r="E16" s="187"/>
      <c r="F16" s="187"/>
      <c r="G16" s="186"/>
      <c r="H16" s="186"/>
      <c r="I16" s="189"/>
      <c r="J16" s="2"/>
    </row>
    <row r="17" spans="1:10" ht="22.5" hidden="1">
      <c r="A17" s="2"/>
      <c r="B17" s="189"/>
      <c r="C17" s="189"/>
      <c r="D17" s="189"/>
      <c r="E17" s="189"/>
      <c r="F17" s="189"/>
      <c r="G17" s="189"/>
      <c r="H17" s="189"/>
      <c r="I17" s="185"/>
      <c r="J17" s="2"/>
    </row>
    <row r="18" spans="1:10" ht="22.5" hidden="1">
      <c r="A18" s="2"/>
      <c r="B18" s="185"/>
      <c r="C18" s="185"/>
      <c r="D18" s="185"/>
      <c r="E18" s="185"/>
      <c r="F18" s="185"/>
      <c r="G18" s="185"/>
      <c r="H18" s="185"/>
      <c r="I18" s="185"/>
      <c r="J18" s="2"/>
    </row>
    <row r="19" spans="1:10" ht="22.5" hidden="1">
      <c r="A19" s="2"/>
      <c r="B19" s="190"/>
      <c r="C19" s="185"/>
      <c r="D19" s="185"/>
      <c r="E19" s="185"/>
      <c r="F19" s="185"/>
      <c r="G19" s="185"/>
      <c r="H19" s="185"/>
      <c r="I19" s="185"/>
      <c r="J19" s="2"/>
    </row>
    <row r="20" spans="1:10" ht="22.5" hidden="1">
      <c r="A20" s="2"/>
      <c r="B20" s="190"/>
      <c r="C20" s="185"/>
      <c r="D20" s="185"/>
      <c r="E20" s="185"/>
      <c r="F20" s="185"/>
      <c r="G20" s="185"/>
      <c r="H20" s="185"/>
      <c r="I20" s="185"/>
      <c r="J20" s="2"/>
    </row>
    <row r="21" spans="1:10" ht="22.5">
      <c r="A21" s="2"/>
      <c r="B21" s="190"/>
      <c r="C21" s="185"/>
      <c r="D21" s="185"/>
      <c r="E21" s="185"/>
      <c r="F21" s="185"/>
      <c r="G21" s="185"/>
      <c r="H21" s="185"/>
      <c r="I21" s="185"/>
      <c r="J21" s="2"/>
    </row>
    <row r="22" spans="1:10" ht="14.25">
      <c r="A22" s="2"/>
      <c r="B22" s="191" t="s">
        <v>48</v>
      </c>
      <c r="C22" s="2"/>
      <c r="D22" s="2"/>
      <c r="E22" s="2"/>
      <c r="F22" s="2"/>
      <c r="G22" s="2"/>
      <c r="H22" s="2"/>
      <c r="I22" s="2"/>
      <c r="J22" s="2"/>
    </row>
    <row r="23" spans="1:10" ht="12.75">
      <c r="A23" s="2"/>
      <c r="B23" s="49"/>
      <c r="C23" s="2"/>
      <c r="D23" s="2"/>
      <c r="E23" s="2"/>
      <c r="F23" s="2"/>
      <c r="G23" s="2"/>
      <c r="H23" s="2"/>
      <c r="I23" s="2"/>
      <c r="J23" s="2"/>
    </row>
    <row r="24" spans="1:10" ht="12.75">
      <c r="A24" s="2"/>
      <c r="B24" s="49"/>
      <c r="C24" s="2"/>
      <c r="D24" s="2"/>
      <c r="E24" s="2"/>
      <c r="F24" s="2"/>
      <c r="G24" s="2"/>
      <c r="H24" s="2"/>
      <c r="I24" s="2"/>
      <c r="J24" s="2"/>
    </row>
    <row r="25" spans="1:10" ht="16.5" customHeight="1">
      <c r="A25" s="2"/>
      <c r="B25" s="365"/>
      <c r="C25" s="366"/>
      <c r="D25" s="366"/>
      <c r="E25" s="366"/>
      <c r="F25" s="366"/>
      <c r="G25" s="366"/>
      <c r="H25" s="366"/>
      <c r="I25" s="366"/>
      <c r="J25" s="2"/>
    </row>
    <row r="26" spans="2:9" s="2" customFormat="1" ht="12.75">
      <c r="B26" s="366"/>
      <c r="C26" s="366"/>
      <c r="D26" s="366"/>
      <c r="E26" s="366"/>
      <c r="F26" s="366"/>
      <c r="G26" s="366"/>
      <c r="H26" s="366"/>
      <c r="I26" s="366"/>
    </row>
    <row r="27" spans="3:10" ht="28.5" customHeight="1">
      <c r="C27" s="364"/>
      <c r="D27" s="364"/>
      <c r="E27" s="364"/>
      <c r="F27" s="364"/>
      <c r="G27" s="364"/>
      <c r="H27" s="364"/>
      <c r="I27" s="364"/>
      <c r="J27" s="2"/>
    </row>
    <row r="28" spans="3:12" ht="27" customHeight="1">
      <c r="C28" s="364"/>
      <c r="D28" s="364"/>
      <c r="E28" s="364"/>
      <c r="F28" s="364"/>
      <c r="G28" s="364"/>
      <c r="H28" s="364"/>
      <c r="I28" s="364"/>
      <c r="J28" s="323"/>
      <c r="K28" s="323"/>
      <c r="L28" s="323"/>
    </row>
    <row r="29" spans="3:10" ht="52.5" customHeight="1">
      <c r="C29" s="364"/>
      <c r="D29" s="364"/>
      <c r="E29" s="364"/>
      <c r="F29" s="364"/>
      <c r="G29" s="364"/>
      <c r="H29" s="364"/>
      <c r="I29" s="364"/>
      <c r="J29" s="2"/>
    </row>
    <row r="30" ht="24.75" customHeight="1">
      <c r="J30" s="2"/>
    </row>
    <row r="31" spans="3:10" ht="12.75">
      <c r="C31" s="322"/>
      <c r="J31" s="2"/>
    </row>
    <row r="32" ht="12.75">
      <c r="C32" s="321"/>
    </row>
    <row r="33" ht="12.75">
      <c r="C33" s="322"/>
    </row>
    <row r="34" ht="12.75">
      <c r="C34" s="322"/>
    </row>
    <row r="35" ht="12.75">
      <c r="C35" s="322"/>
    </row>
    <row r="36" ht="12.75">
      <c r="C36" s="322"/>
    </row>
    <row r="37" ht="12.75">
      <c r="C37" s="321"/>
    </row>
    <row r="38" ht="12.75">
      <c r="C38" s="321"/>
    </row>
    <row r="64" ht="36" customHeight="1"/>
    <row r="90" ht="27" customHeight="1"/>
    <row r="179" ht="51" customHeight="1"/>
    <row r="251" ht="51.75" customHeight="1"/>
    <row r="252" ht="36" customHeight="1"/>
  </sheetData>
  <mergeCells count="4">
    <mergeCell ref="C29:I29"/>
    <mergeCell ref="B25:I26"/>
    <mergeCell ref="C27:I27"/>
    <mergeCell ref="C28:I28"/>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&amp;R&amp;G</oddHeader>
    <oddFooter>&amp;LTelekom Austria Group&amp;C12.05.2010&amp;R&amp;P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T41"/>
  <sheetViews>
    <sheetView showGridLines="0" view="pageBreakPreview" zoomScale="75" zoomScaleNormal="75" zoomScaleSheetLayoutView="75" workbookViewId="0" topLeftCell="A1">
      <selection activeCell="B42" sqref="B42"/>
    </sheetView>
  </sheetViews>
  <sheetFormatPr defaultColWidth="11.421875" defaultRowHeight="12.75" outlineLevelCol="1"/>
  <cols>
    <col min="1" max="1" width="0.5625" style="2" customWidth="1"/>
    <col min="2" max="2" width="58.7109375" style="2" customWidth="1"/>
    <col min="3" max="3" width="5.140625" style="2" hidden="1" customWidth="1" outlineLevel="1"/>
    <col min="4" max="4" width="13.140625" style="5" customWidth="1" collapsed="1"/>
    <col min="5" max="13" width="13.140625" style="5" customWidth="1"/>
    <col min="14" max="14" width="13.140625" style="2" customWidth="1" collapsed="1"/>
    <col min="15" max="15" width="2.140625" style="2" customWidth="1"/>
    <col min="16" max="18" width="9.140625" style="1" customWidth="1" collapsed="1"/>
    <col min="19" max="20" width="9.140625" style="1" customWidth="1" outlineLevel="1"/>
    <col min="21" max="21" width="9.140625" style="2" customWidth="1"/>
    <col min="22" max="25" width="9.140625" style="2" customWidth="1" outlineLevel="1"/>
    <col min="26" max="26" width="9.140625" style="2" customWidth="1"/>
    <col min="27" max="29" width="9.140625" style="2" customWidth="1" outlineLevel="1"/>
    <col min="30" max="30" width="9.140625" style="2" customWidth="1"/>
    <col min="31" max="34" width="9.140625" style="2" customWidth="1" outlineLevel="1"/>
    <col min="35" max="36" width="9.140625" style="2" customWidth="1"/>
    <col min="37" max="37" width="9.140625" style="2" customWidth="1" collapsed="1"/>
    <col min="38" max="40" width="9.140625" style="2" customWidth="1"/>
    <col min="41" max="41" width="9.140625" style="2" customWidth="1" collapsed="1"/>
    <col min="42" max="42" width="9.140625" style="2" customWidth="1"/>
    <col min="43" max="43" width="9.140625" style="2" customWidth="1" collapsed="1"/>
    <col min="44" max="44" width="9.140625" style="2" customWidth="1"/>
    <col min="45" max="56" width="9.140625" style="2" customWidth="1" collapsed="1"/>
    <col min="57" max="57" width="9.140625" style="2" customWidth="1"/>
    <col min="58" max="102" width="9.140625" style="2" customWidth="1" collapsed="1"/>
    <col min="103" max="16384" width="9.140625" style="2" customWidth="1"/>
  </cols>
  <sheetData>
    <row r="2" spans="1:20" s="9" customFormat="1" ht="10.5" customHeight="1">
      <c r="A2" s="2"/>
      <c r="B2" s="2"/>
      <c r="C2" s="2"/>
      <c r="D2" s="2"/>
      <c r="E2" s="2"/>
      <c r="F2" s="2"/>
      <c r="G2" s="2"/>
      <c r="H2" s="2"/>
      <c r="I2" s="2"/>
      <c r="J2" s="2"/>
      <c r="K2" s="2"/>
      <c r="L2" s="2"/>
      <c r="M2" s="2"/>
      <c r="N2" s="2"/>
      <c r="O2" s="2"/>
      <c r="P2" s="62"/>
      <c r="Q2" s="62"/>
      <c r="R2" s="62"/>
      <c r="S2" s="62"/>
      <c r="T2" s="62"/>
    </row>
    <row r="3" spans="4:13" ht="10.5" customHeight="1">
      <c r="D3" s="2"/>
      <c r="E3" s="2"/>
      <c r="F3" s="2"/>
      <c r="G3" s="2"/>
      <c r="H3" s="2"/>
      <c r="I3" s="2"/>
      <c r="J3" s="2"/>
      <c r="K3" s="2"/>
      <c r="L3" s="2"/>
      <c r="M3" s="2"/>
    </row>
    <row r="4" spans="2:13" ht="7.5" customHeight="1">
      <c r="B4" s="368" t="s">
        <v>52</v>
      </c>
      <c r="C4" s="369"/>
      <c r="D4" s="2"/>
      <c r="E4" s="2"/>
      <c r="F4" s="2"/>
      <c r="G4" s="2"/>
      <c r="H4" s="2"/>
      <c r="I4" s="2"/>
      <c r="J4" s="2"/>
      <c r="K4" s="2"/>
      <c r="L4" s="2"/>
      <c r="M4" s="2"/>
    </row>
    <row r="5" spans="2:13" ht="12.75">
      <c r="B5" s="369"/>
      <c r="C5" s="369"/>
      <c r="D5" s="2"/>
      <c r="E5" s="2"/>
      <c r="F5" s="2"/>
      <c r="G5" s="2"/>
      <c r="H5" s="2"/>
      <c r="I5" s="2"/>
      <c r="J5" s="2"/>
      <c r="K5" s="2"/>
      <c r="L5" s="2"/>
      <c r="M5" s="2"/>
    </row>
    <row r="6" spans="4:13" ht="14.25" customHeight="1">
      <c r="D6" s="2"/>
      <c r="E6" s="2"/>
      <c r="F6" s="2"/>
      <c r="G6" s="2"/>
      <c r="H6" s="2"/>
      <c r="I6" s="2"/>
      <c r="J6" s="2"/>
      <c r="K6" s="2"/>
      <c r="L6" s="2"/>
      <c r="M6" s="2"/>
    </row>
    <row r="7" spans="4:14" ht="10.5" customHeight="1">
      <c r="D7" s="2"/>
      <c r="E7" s="2"/>
      <c r="F7" s="2"/>
      <c r="G7" s="2"/>
      <c r="H7" s="2"/>
      <c r="I7" s="2"/>
      <c r="J7" s="2"/>
      <c r="K7" s="2"/>
      <c r="L7" s="2"/>
      <c r="M7" s="2"/>
      <c r="N7" s="129"/>
    </row>
    <row r="8" spans="1:20" s="21" customFormat="1" ht="9" customHeight="1">
      <c r="A8" s="33"/>
      <c r="B8" s="22"/>
      <c r="C8" s="33"/>
      <c r="D8" s="51">
        <v>120</v>
      </c>
      <c r="E8" s="51">
        <v>128</v>
      </c>
      <c r="F8" s="51">
        <v>136</v>
      </c>
      <c r="G8" s="51">
        <v>140</v>
      </c>
      <c r="H8" s="51">
        <v>144</v>
      </c>
      <c r="I8" s="51">
        <v>148</v>
      </c>
      <c r="J8" s="51">
        <v>156</v>
      </c>
      <c r="K8" s="51">
        <v>164</v>
      </c>
      <c r="L8" s="51">
        <v>168</v>
      </c>
      <c r="M8" s="51">
        <v>172</v>
      </c>
      <c r="N8" s="23"/>
      <c r="O8" s="2"/>
      <c r="P8" s="23"/>
      <c r="Q8" s="23"/>
      <c r="R8" s="23"/>
      <c r="S8" s="23"/>
      <c r="T8" s="23"/>
    </row>
    <row r="9" spans="1:20" s="18" customFormat="1" ht="14.25">
      <c r="A9" s="193" t="s">
        <v>7</v>
      </c>
      <c r="B9" s="194"/>
      <c r="C9" s="195"/>
      <c r="D9" s="265" t="s">
        <v>120</v>
      </c>
      <c r="E9" s="265" t="s">
        <v>122</v>
      </c>
      <c r="F9" s="265" t="s">
        <v>128</v>
      </c>
      <c r="G9" s="265">
        <v>2008</v>
      </c>
      <c r="H9" s="197" t="s">
        <v>144</v>
      </c>
      <c r="I9" s="265" t="s">
        <v>185</v>
      </c>
      <c r="J9" s="265" t="s">
        <v>187</v>
      </c>
      <c r="K9" s="265" t="s">
        <v>194</v>
      </c>
      <c r="L9" s="265">
        <v>2009</v>
      </c>
      <c r="M9" s="197" t="s">
        <v>196</v>
      </c>
      <c r="N9" s="265" t="s">
        <v>51</v>
      </c>
      <c r="O9" s="2"/>
      <c r="P9" s="1"/>
      <c r="Q9" s="1"/>
      <c r="R9" s="1"/>
      <c r="S9" s="1"/>
      <c r="T9" s="1"/>
    </row>
    <row r="10" spans="1:14" ht="12" customHeight="1">
      <c r="A10" s="95"/>
      <c r="B10" s="81"/>
      <c r="C10" s="31"/>
      <c r="D10" s="67"/>
      <c r="E10" s="67"/>
      <c r="F10" s="67"/>
      <c r="G10" s="67"/>
      <c r="H10" s="134"/>
      <c r="I10" s="67"/>
      <c r="J10" s="67"/>
      <c r="K10" s="67"/>
      <c r="L10" s="67"/>
      <c r="M10" s="134"/>
      <c r="N10" s="269"/>
    </row>
    <row r="11" spans="1:14" s="18" customFormat="1" ht="15" customHeight="1">
      <c r="A11" s="199" t="s">
        <v>45</v>
      </c>
      <c r="B11" s="200"/>
      <c r="C11" s="195"/>
      <c r="D11" s="266"/>
      <c r="E11" s="266"/>
      <c r="F11" s="266"/>
      <c r="G11" s="266"/>
      <c r="H11" s="203"/>
      <c r="I11" s="266"/>
      <c r="J11" s="266"/>
      <c r="K11" s="266"/>
      <c r="L11" s="266"/>
      <c r="M11" s="203"/>
      <c r="N11" s="266"/>
    </row>
    <row r="12" spans="1:14" ht="12.75">
      <c r="A12" s="95"/>
      <c r="B12" s="95" t="s">
        <v>83</v>
      </c>
      <c r="C12" s="26">
        <v>1.1</v>
      </c>
      <c r="D12" s="67">
        <v>521.9</v>
      </c>
      <c r="E12" s="67">
        <v>496.9</v>
      </c>
      <c r="F12" s="67">
        <v>498.1</v>
      </c>
      <c r="G12" s="67">
        <v>2038.8</v>
      </c>
      <c r="H12" s="134">
        <v>469.5</v>
      </c>
      <c r="I12" s="67">
        <v>456.9</v>
      </c>
      <c r="J12" s="67">
        <v>470.7</v>
      </c>
      <c r="K12" s="67">
        <v>463</v>
      </c>
      <c r="L12" s="67">
        <v>1860.1</v>
      </c>
      <c r="M12" s="134">
        <v>452.1</v>
      </c>
      <c r="N12" s="303">
        <f>M12/H12-1</f>
        <v>-0.03706070287539931</v>
      </c>
    </row>
    <row r="13" spans="1:20" s="37" customFormat="1" ht="12.75">
      <c r="A13" s="192"/>
      <c r="B13" s="95" t="s">
        <v>85</v>
      </c>
      <c r="C13" s="63">
        <v>1.2</v>
      </c>
      <c r="D13" s="67">
        <v>814.3</v>
      </c>
      <c r="E13" s="67">
        <v>895.7</v>
      </c>
      <c r="F13" s="67">
        <v>884.4</v>
      </c>
      <c r="G13" s="67">
        <v>3390.9</v>
      </c>
      <c r="H13" s="134">
        <v>790.3</v>
      </c>
      <c r="I13" s="67">
        <v>800.6</v>
      </c>
      <c r="J13" s="67">
        <v>831.8</v>
      </c>
      <c r="K13" s="67">
        <v>782.8</v>
      </c>
      <c r="L13" s="67">
        <v>3205.5</v>
      </c>
      <c r="M13" s="134">
        <v>734.2</v>
      </c>
      <c r="N13" s="303">
        <f>M13/H13-1</f>
        <v>-0.07098570163229145</v>
      </c>
      <c r="O13" s="2"/>
      <c r="P13" s="63"/>
      <c r="Q13" s="63"/>
      <c r="R13" s="63"/>
      <c r="S13" s="63"/>
      <c r="T13" s="63"/>
    </row>
    <row r="14" spans="1:20" s="18" customFormat="1" ht="12.75">
      <c r="A14" s="95"/>
      <c r="B14" s="200" t="s">
        <v>82</v>
      </c>
      <c r="C14" s="205" t="s">
        <v>22</v>
      </c>
      <c r="D14" s="240">
        <v>-60</v>
      </c>
      <c r="E14" s="240">
        <v>-64.6</v>
      </c>
      <c r="F14" s="240">
        <v>-76</v>
      </c>
      <c r="G14" s="240">
        <v>-259.4</v>
      </c>
      <c r="H14" s="207">
        <v>-62.7</v>
      </c>
      <c r="I14" s="240">
        <v>-65.8</v>
      </c>
      <c r="J14" s="240">
        <v>-70.8</v>
      </c>
      <c r="K14" s="240">
        <v>-64.3</v>
      </c>
      <c r="L14" s="240">
        <v>-263.6</v>
      </c>
      <c r="M14" s="207">
        <v>-60.3</v>
      </c>
      <c r="N14" s="361">
        <f>M14/H14-1</f>
        <v>-0.03827751196172258</v>
      </c>
      <c r="O14" s="2"/>
      <c r="P14" s="1"/>
      <c r="Q14" s="1"/>
      <c r="R14" s="1"/>
      <c r="S14" s="1"/>
      <c r="T14" s="1"/>
    </row>
    <row r="15" spans="1:15" s="6" customFormat="1" ht="14.25" customHeight="1">
      <c r="A15" s="81"/>
      <c r="B15" s="81" t="s">
        <v>45</v>
      </c>
      <c r="C15" s="58">
        <v>1.4</v>
      </c>
      <c r="D15" s="69">
        <v>1276.2</v>
      </c>
      <c r="E15" s="69">
        <v>1328</v>
      </c>
      <c r="F15" s="69">
        <v>1306.5</v>
      </c>
      <c r="G15" s="69">
        <v>5170.3</v>
      </c>
      <c r="H15" s="133">
        <v>1197.1</v>
      </c>
      <c r="I15" s="69">
        <v>1191.7</v>
      </c>
      <c r="J15" s="69">
        <v>1231.7</v>
      </c>
      <c r="K15" s="69">
        <v>1181.5</v>
      </c>
      <c r="L15" s="69">
        <v>4802</v>
      </c>
      <c r="M15" s="133">
        <v>1126</v>
      </c>
      <c r="N15" s="304">
        <f>M15/H15-1</f>
        <v>-0.05939353437473871</v>
      </c>
      <c r="O15" s="2"/>
    </row>
    <row r="16" spans="1:14" s="1" customFormat="1" ht="12.75">
      <c r="A16" s="95"/>
      <c r="B16" s="81"/>
      <c r="C16" s="58"/>
      <c r="D16" s="67"/>
      <c r="E16" s="67"/>
      <c r="F16" s="67"/>
      <c r="G16" s="67"/>
      <c r="H16" s="134"/>
      <c r="I16" s="67"/>
      <c r="J16" s="67"/>
      <c r="K16" s="67"/>
      <c r="L16" s="67"/>
      <c r="M16" s="134"/>
      <c r="N16" s="305"/>
    </row>
    <row r="17" spans="1:14" s="18" customFormat="1" ht="14.25">
      <c r="A17" s="199" t="s">
        <v>124</v>
      </c>
      <c r="B17" s="194"/>
      <c r="C17" s="205"/>
      <c r="D17" s="268"/>
      <c r="E17" s="268"/>
      <c r="F17" s="268"/>
      <c r="G17" s="268"/>
      <c r="H17" s="208"/>
      <c r="I17" s="268"/>
      <c r="J17" s="268"/>
      <c r="K17" s="268"/>
      <c r="L17" s="268"/>
      <c r="M17" s="208"/>
      <c r="N17" s="306"/>
    </row>
    <row r="18" spans="1:14" ht="12.75">
      <c r="A18" s="95"/>
      <c r="B18" s="95" t="s">
        <v>129</v>
      </c>
      <c r="C18" s="26">
        <v>2.1</v>
      </c>
      <c r="D18" s="67">
        <v>155.5</v>
      </c>
      <c r="E18" s="67">
        <v>166</v>
      </c>
      <c r="F18" s="67">
        <v>-499.2</v>
      </c>
      <c r="G18" s="67">
        <v>-20.8</v>
      </c>
      <c r="H18" s="134">
        <v>157.8</v>
      </c>
      <c r="I18" s="67">
        <v>142</v>
      </c>
      <c r="J18" s="67">
        <v>157.9</v>
      </c>
      <c r="K18" s="67">
        <v>118</v>
      </c>
      <c r="L18" s="67">
        <v>575.7</v>
      </c>
      <c r="M18" s="134">
        <v>146.4</v>
      </c>
      <c r="N18" s="303">
        <f>M18/H18-1</f>
        <v>-0.07224334600760463</v>
      </c>
    </row>
    <row r="19" spans="1:14" ht="12.75">
      <c r="A19" s="95"/>
      <c r="B19" s="95" t="s">
        <v>85</v>
      </c>
      <c r="C19" s="26">
        <v>2.2</v>
      </c>
      <c r="D19" s="67">
        <v>319.4</v>
      </c>
      <c r="E19" s="67">
        <v>376.8</v>
      </c>
      <c r="F19" s="67">
        <v>295.7</v>
      </c>
      <c r="G19" s="67">
        <v>1325.3</v>
      </c>
      <c r="H19" s="134">
        <v>306.3</v>
      </c>
      <c r="I19" s="67">
        <v>313.7</v>
      </c>
      <c r="J19" s="67">
        <v>337.5</v>
      </c>
      <c r="K19" s="67">
        <v>288.8</v>
      </c>
      <c r="L19" s="67">
        <v>1246.3</v>
      </c>
      <c r="M19" s="134">
        <v>286.2</v>
      </c>
      <c r="N19" s="303">
        <f>M19/H19-1</f>
        <v>-0.06562193927522042</v>
      </c>
    </row>
    <row r="20" spans="1:20" s="18" customFormat="1" ht="12.75">
      <c r="A20" s="95"/>
      <c r="B20" s="200" t="s">
        <v>82</v>
      </c>
      <c r="C20" s="205">
        <v>2.3</v>
      </c>
      <c r="D20" s="240">
        <v>-6.4</v>
      </c>
      <c r="E20" s="240">
        <v>-4.600000000000101</v>
      </c>
      <c r="F20" s="240">
        <v>-8.099999999999898</v>
      </c>
      <c r="G20" s="240">
        <v>-23.7</v>
      </c>
      <c r="H20" s="207">
        <v>-9.300000000000022</v>
      </c>
      <c r="I20" s="240">
        <v>-5.699999999999978</v>
      </c>
      <c r="J20" s="240">
        <v>-5.6</v>
      </c>
      <c r="K20" s="240">
        <v>-7.399999999999906</v>
      </c>
      <c r="L20" s="240">
        <v>-27.999999999999908</v>
      </c>
      <c r="M20" s="207">
        <v>-6.700000000000023</v>
      </c>
      <c r="N20" s="361">
        <f>M20/H20-1</f>
        <v>-0.2795698924731175</v>
      </c>
      <c r="O20" s="2"/>
      <c r="P20" s="1"/>
      <c r="Q20" s="1"/>
      <c r="R20" s="1"/>
      <c r="S20" s="1"/>
      <c r="T20" s="1"/>
    </row>
    <row r="21" spans="1:15" s="6" customFormat="1" ht="12.75" customHeight="1">
      <c r="A21" s="81"/>
      <c r="B21" s="81" t="s">
        <v>130</v>
      </c>
      <c r="C21" s="58">
        <v>2.4</v>
      </c>
      <c r="D21" s="69">
        <v>468.5</v>
      </c>
      <c r="E21" s="69">
        <v>538.2</v>
      </c>
      <c r="F21" s="69">
        <v>-211.6</v>
      </c>
      <c r="G21" s="69">
        <v>1280.8</v>
      </c>
      <c r="H21" s="133">
        <v>454.8</v>
      </c>
      <c r="I21" s="69">
        <v>450</v>
      </c>
      <c r="J21" s="69">
        <v>489.8</v>
      </c>
      <c r="K21" s="69">
        <v>399.4</v>
      </c>
      <c r="L21" s="69">
        <v>1794</v>
      </c>
      <c r="M21" s="133">
        <v>425.9</v>
      </c>
      <c r="N21" s="304">
        <f>M21/H21-1</f>
        <v>-0.06354441512752862</v>
      </c>
      <c r="O21" s="2"/>
    </row>
    <row r="22" spans="1:14" s="1" customFormat="1" ht="12.75">
      <c r="A22" s="95"/>
      <c r="B22" s="81"/>
      <c r="C22" s="58"/>
      <c r="D22" s="71"/>
      <c r="E22" s="71"/>
      <c r="F22" s="71"/>
      <c r="G22" s="71"/>
      <c r="H22" s="145"/>
      <c r="I22" s="71"/>
      <c r="J22" s="71"/>
      <c r="K22" s="71"/>
      <c r="L22" s="71"/>
      <c r="M22" s="145"/>
      <c r="N22" s="305"/>
    </row>
    <row r="23" spans="1:14" s="98" customFormat="1" ht="14.25">
      <c r="A23" s="199" t="s">
        <v>125</v>
      </c>
      <c r="B23" s="199"/>
      <c r="C23" s="199"/>
      <c r="D23" s="268"/>
      <c r="E23" s="268"/>
      <c r="F23" s="268"/>
      <c r="G23" s="268"/>
      <c r="H23" s="209"/>
      <c r="I23" s="268"/>
      <c r="J23" s="268"/>
      <c r="K23" s="268"/>
      <c r="L23" s="268"/>
      <c r="M23" s="209"/>
      <c r="N23" s="306"/>
    </row>
    <row r="24" spans="1:14" ht="12.75">
      <c r="A24" s="95"/>
      <c r="B24" s="95" t="s">
        <v>129</v>
      </c>
      <c r="C24" s="26">
        <v>3.1</v>
      </c>
      <c r="D24" s="67">
        <v>23.1</v>
      </c>
      <c r="E24" s="67">
        <v>47.4</v>
      </c>
      <c r="F24" s="67">
        <v>-630.7</v>
      </c>
      <c r="G24" s="67">
        <v>-530.3</v>
      </c>
      <c r="H24" s="134">
        <v>45</v>
      </c>
      <c r="I24" s="67">
        <v>23.4</v>
      </c>
      <c r="J24" s="67">
        <v>52.7</v>
      </c>
      <c r="K24" s="67">
        <v>-5</v>
      </c>
      <c r="L24" s="67">
        <v>116.1</v>
      </c>
      <c r="M24" s="134">
        <v>39.5</v>
      </c>
      <c r="N24" s="303">
        <f>M24/H24-1</f>
        <v>-0.12222222222222223</v>
      </c>
    </row>
    <row r="25" spans="1:14" ht="12.75">
      <c r="A25" s="95"/>
      <c r="B25" s="95" t="s">
        <v>188</v>
      </c>
      <c r="C25" s="26">
        <v>3.2</v>
      </c>
      <c r="D25" s="67">
        <v>157.3</v>
      </c>
      <c r="E25" s="67">
        <v>217.1</v>
      </c>
      <c r="F25" s="67">
        <v>122.7</v>
      </c>
      <c r="G25" s="67">
        <v>674</v>
      </c>
      <c r="H25" s="134">
        <v>144.1</v>
      </c>
      <c r="I25" s="67">
        <v>152.4</v>
      </c>
      <c r="J25" s="67">
        <v>-173.6</v>
      </c>
      <c r="K25" s="67">
        <v>132.2</v>
      </c>
      <c r="L25" s="67">
        <v>255.1</v>
      </c>
      <c r="M25" s="134">
        <v>133.3</v>
      </c>
      <c r="N25" s="303">
        <f>M25/H25-1</f>
        <v>-0.07494795281054811</v>
      </c>
    </row>
    <row r="26" spans="1:20" s="18" customFormat="1" ht="12.75">
      <c r="A26" s="95"/>
      <c r="B26" s="200" t="s">
        <v>82</v>
      </c>
      <c r="C26" s="205">
        <v>3.3</v>
      </c>
      <c r="D26" s="240">
        <v>-6.3</v>
      </c>
      <c r="E26" s="240">
        <v>-4.5</v>
      </c>
      <c r="F26" s="240">
        <v>-7.7</v>
      </c>
      <c r="G26" s="240">
        <v>-23</v>
      </c>
      <c r="H26" s="207">
        <v>-9</v>
      </c>
      <c r="I26" s="240">
        <v>-5.6</v>
      </c>
      <c r="J26" s="240">
        <v>-5.5</v>
      </c>
      <c r="K26" s="240">
        <v>-7.2</v>
      </c>
      <c r="L26" s="240">
        <v>-27.3</v>
      </c>
      <c r="M26" s="207">
        <v>-6.5</v>
      </c>
      <c r="N26" s="361">
        <f>M26/H26-1</f>
        <v>-0.2777777777777778</v>
      </c>
      <c r="O26" s="2"/>
      <c r="P26" s="1"/>
      <c r="Q26" s="1"/>
      <c r="R26" s="1"/>
      <c r="S26" s="1"/>
      <c r="T26" s="1"/>
    </row>
    <row r="27" spans="1:15" s="6" customFormat="1" ht="12.75">
      <c r="A27" s="210"/>
      <c r="B27" s="81" t="s">
        <v>189</v>
      </c>
      <c r="C27" s="58">
        <v>3.4</v>
      </c>
      <c r="D27" s="69">
        <v>174.1</v>
      </c>
      <c r="E27" s="69">
        <v>260</v>
      </c>
      <c r="F27" s="69">
        <v>-515.7</v>
      </c>
      <c r="G27" s="69">
        <v>120.7</v>
      </c>
      <c r="H27" s="133">
        <v>180.1</v>
      </c>
      <c r="I27" s="69">
        <v>170.2</v>
      </c>
      <c r="J27" s="69">
        <v>-126.4</v>
      </c>
      <c r="K27" s="69">
        <v>120</v>
      </c>
      <c r="L27" s="69">
        <v>343.9</v>
      </c>
      <c r="M27" s="133">
        <v>166.3</v>
      </c>
      <c r="N27" s="304">
        <f>M27/H27-1</f>
        <v>-0.07662409772348688</v>
      </c>
      <c r="O27" s="2"/>
    </row>
    <row r="28" spans="1:14" s="1" customFormat="1" ht="11.25" customHeight="1">
      <c r="A28" s="95"/>
      <c r="B28" s="95"/>
      <c r="C28" s="26"/>
      <c r="D28" s="71"/>
      <c r="E28" s="71"/>
      <c r="F28" s="71"/>
      <c r="G28" s="71"/>
      <c r="H28" s="145"/>
      <c r="I28" s="71"/>
      <c r="J28" s="71"/>
      <c r="K28" s="71"/>
      <c r="L28" s="71"/>
      <c r="M28" s="145"/>
      <c r="N28" s="305"/>
    </row>
    <row r="29" spans="1:14" s="98" customFormat="1" ht="14.25">
      <c r="A29" s="199" t="s">
        <v>44</v>
      </c>
      <c r="B29" s="199"/>
      <c r="C29" s="199"/>
      <c r="D29" s="268"/>
      <c r="E29" s="268"/>
      <c r="F29" s="268"/>
      <c r="G29" s="268"/>
      <c r="H29" s="209"/>
      <c r="I29" s="268"/>
      <c r="J29" s="268"/>
      <c r="K29" s="268"/>
      <c r="L29" s="268"/>
      <c r="M29" s="209"/>
      <c r="N29" s="306"/>
    </row>
    <row r="30" spans="1:14" ht="12.75">
      <c r="A30" s="95"/>
      <c r="B30" s="95" t="s">
        <v>83</v>
      </c>
      <c r="C30" s="26" t="s">
        <v>145</v>
      </c>
      <c r="D30" s="267">
        <v>64.4</v>
      </c>
      <c r="E30" s="267">
        <v>48.7</v>
      </c>
      <c r="F30" s="267">
        <v>82.3</v>
      </c>
      <c r="G30" s="267">
        <v>263.5</v>
      </c>
      <c r="H30" s="175">
        <v>33.5</v>
      </c>
      <c r="I30" s="267">
        <v>55.9</v>
      </c>
      <c r="J30" s="267">
        <v>67.5</v>
      </c>
      <c r="K30" s="267">
        <v>131.9</v>
      </c>
      <c r="L30" s="267">
        <v>288.8</v>
      </c>
      <c r="M30" s="175">
        <v>65.2</v>
      </c>
      <c r="N30" s="303">
        <f>M30/H30-1</f>
        <v>0.9462686567164176</v>
      </c>
    </row>
    <row r="31" spans="1:14" ht="12.75">
      <c r="A31" s="95"/>
      <c r="B31" s="95" t="s">
        <v>84</v>
      </c>
      <c r="C31" s="26" t="s">
        <v>147</v>
      </c>
      <c r="D31" s="267">
        <v>126.3</v>
      </c>
      <c r="E31" s="267">
        <v>135.3</v>
      </c>
      <c r="F31" s="267">
        <v>193.2</v>
      </c>
      <c r="G31" s="267">
        <v>546.3</v>
      </c>
      <c r="H31" s="175">
        <v>82.5</v>
      </c>
      <c r="I31" s="267">
        <v>93.4</v>
      </c>
      <c r="J31" s="267">
        <v>87</v>
      </c>
      <c r="K31" s="267">
        <v>159.7</v>
      </c>
      <c r="L31" s="267">
        <v>422.6</v>
      </c>
      <c r="M31" s="175">
        <v>71.2</v>
      </c>
      <c r="N31" s="303">
        <f>M31/H31-1</f>
        <v>-0.13696969696969696</v>
      </c>
    </row>
    <row r="32" spans="1:15" s="6" customFormat="1" ht="15" customHeight="1">
      <c r="A32" s="81"/>
      <c r="B32" s="81" t="s">
        <v>146</v>
      </c>
      <c r="C32" s="58" t="s">
        <v>25</v>
      </c>
      <c r="D32" s="382">
        <v>190.7</v>
      </c>
      <c r="E32" s="382">
        <v>184</v>
      </c>
      <c r="F32" s="382">
        <v>273.3</v>
      </c>
      <c r="G32" s="382">
        <v>807.6</v>
      </c>
      <c r="H32" s="272">
        <v>116</v>
      </c>
      <c r="I32" s="382">
        <v>149.3</v>
      </c>
      <c r="J32" s="382">
        <v>154.5</v>
      </c>
      <c r="K32" s="382">
        <v>291.6</v>
      </c>
      <c r="L32" s="382">
        <v>711.4</v>
      </c>
      <c r="M32" s="272">
        <v>136.4</v>
      </c>
      <c r="N32" s="304">
        <f>M32/H32-1</f>
        <v>0.17586206896551704</v>
      </c>
      <c r="O32" s="2"/>
    </row>
    <row r="33" spans="1:14" ht="12.75">
      <c r="A33" s="91"/>
      <c r="B33" s="122" t="s">
        <v>178</v>
      </c>
      <c r="C33" s="2" t="s">
        <v>148</v>
      </c>
      <c r="D33" s="182">
        <v>152.4</v>
      </c>
      <c r="E33" s="182">
        <v>141.1</v>
      </c>
      <c r="F33" s="182">
        <v>176.2</v>
      </c>
      <c r="G33" s="182">
        <v>591.9</v>
      </c>
      <c r="H33" s="175">
        <v>81</v>
      </c>
      <c r="I33" s="182">
        <v>117</v>
      </c>
      <c r="J33" s="182">
        <v>111.2</v>
      </c>
      <c r="K33" s="182">
        <v>207.5</v>
      </c>
      <c r="L33" s="182">
        <v>516.7</v>
      </c>
      <c r="M33" s="175">
        <v>95.2</v>
      </c>
      <c r="N33" s="303">
        <f>M33/H33-1</f>
        <v>0.1753086419753085</v>
      </c>
    </row>
    <row r="34" spans="1:14" ht="12.75">
      <c r="A34" s="91"/>
      <c r="B34" s="122" t="s">
        <v>179</v>
      </c>
      <c r="C34" s="2" t="s">
        <v>149</v>
      </c>
      <c r="D34" s="182">
        <v>38.3</v>
      </c>
      <c r="E34" s="182">
        <v>42.9</v>
      </c>
      <c r="F34" s="182">
        <v>99.3</v>
      </c>
      <c r="G34" s="182">
        <v>217.9</v>
      </c>
      <c r="H34" s="175">
        <v>35</v>
      </c>
      <c r="I34" s="182">
        <v>32.3</v>
      </c>
      <c r="J34" s="182">
        <v>43.3</v>
      </c>
      <c r="K34" s="182">
        <v>84.1</v>
      </c>
      <c r="L34" s="182">
        <v>194.7</v>
      </c>
      <c r="M34" s="175">
        <v>41.2</v>
      </c>
      <c r="N34" s="303">
        <f>M34/H34-1</f>
        <v>0.17714285714285727</v>
      </c>
    </row>
    <row r="35" spans="1:14" ht="27" customHeight="1">
      <c r="A35" s="367" t="s">
        <v>205</v>
      </c>
      <c r="B35" s="367"/>
      <c r="C35" s="367"/>
      <c r="D35" s="367"/>
      <c r="E35" s="367"/>
      <c r="F35" s="367"/>
      <c r="G35" s="367"/>
      <c r="H35" s="367"/>
      <c r="I35" s="367"/>
      <c r="J35" s="367"/>
      <c r="K35" s="367"/>
      <c r="L35" s="367"/>
      <c r="M35" s="367"/>
      <c r="N35" s="367"/>
    </row>
    <row r="36" spans="1:20" s="45" customFormat="1" ht="26.25" customHeight="1">
      <c r="A36" s="367" t="s">
        <v>204</v>
      </c>
      <c r="B36" s="367"/>
      <c r="C36" s="367"/>
      <c r="D36" s="367"/>
      <c r="E36" s="367"/>
      <c r="F36" s="367"/>
      <c r="G36" s="367"/>
      <c r="H36" s="367"/>
      <c r="I36" s="367"/>
      <c r="J36" s="367"/>
      <c r="K36" s="367"/>
      <c r="L36" s="367"/>
      <c r="M36" s="367"/>
      <c r="N36" s="367"/>
      <c r="O36" s="2"/>
      <c r="P36" s="64"/>
      <c r="Q36" s="64"/>
      <c r="R36" s="64"/>
      <c r="S36" s="64"/>
      <c r="T36" s="64"/>
    </row>
    <row r="37" ht="14.25" customHeight="1"/>
    <row r="38" ht="14.25" customHeight="1"/>
    <row r="39" ht="15" customHeight="1"/>
    <row r="40" spans="2:3" ht="12.75">
      <c r="B40" s="10"/>
      <c r="C40" s="10"/>
    </row>
    <row r="41" spans="2:3" ht="12.75">
      <c r="B41" s="10"/>
      <c r="C41" s="10"/>
    </row>
    <row r="64" ht="36" customHeight="1"/>
    <row r="90" ht="27" customHeight="1"/>
    <row r="179" ht="51" customHeight="1"/>
    <row r="251" ht="51.75" customHeight="1"/>
    <row r="252" ht="36" customHeight="1"/>
  </sheetData>
  <mergeCells count="3">
    <mergeCell ref="A36:N36"/>
    <mergeCell ref="B4:C5"/>
    <mergeCell ref="A35:N35"/>
  </mergeCells>
  <conditionalFormatting sqref="P13:IV13 A13 C13 D22:N22 D28:N28">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63" r:id="rId3"/>
  <headerFooter alignWithMargins="0">
    <oddHeader>&amp;R&amp;G</oddHeader>
    <oddFooter>&amp;LTelekom Austria Group&amp;C12.05.2010&amp;R&amp;P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V56"/>
  <sheetViews>
    <sheetView showGridLines="0" view="pageBreakPreview" zoomScale="75" zoomScaleNormal="75" zoomScaleSheetLayoutView="75" workbookViewId="0" topLeftCell="A4">
      <selection activeCell="A49" sqref="A49:O49"/>
    </sheetView>
  </sheetViews>
  <sheetFormatPr defaultColWidth="11.421875" defaultRowHeight="12.75" outlineLevelCol="1"/>
  <cols>
    <col min="1" max="1" width="4.57421875" style="2" customWidth="1"/>
    <col min="2" max="2" width="3.140625" style="2" customWidth="1"/>
    <col min="3" max="3" width="49.421875" style="2" customWidth="1"/>
    <col min="4" max="4" width="5.7109375" style="5" hidden="1" customWidth="1" outlineLevel="1"/>
    <col min="5" max="5" width="13.57421875" style="52" customWidth="1" collapsed="1"/>
    <col min="6" max="14" width="13.57421875" style="52" customWidth="1"/>
    <col min="15" max="15" width="13.57421875" style="280" customWidth="1"/>
    <col min="16" max="16" width="5.57421875" style="2" customWidth="1"/>
    <col min="17" max="19" width="9.140625" style="1" customWidth="1" collapsed="1"/>
    <col min="20" max="28" width="9.140625" style="2" customWidth="1" collapsed="1"/>
    <col min="29" max="30" width="9.140625" style="2" hidden="1" customWidth="1" outlineLevel="1"/>
    <col min="31" max="31" width="9.140625" style="2" customWidth="1" collapsed="1"/>
    <col min="32" max="35" width="9.140625" style="2" hidden="1" customWidth="1" outlineLevel="1"/>
    <col min="36" max="36" width="9.140625" style="2" customWidth="1" collapsed="1"/>
    <col min="37" max="39" width="9.140625" style="2" hidden="1" customWidth="1" outlineLevel="1"/>
    <col min="40" max="40" width="9.140625" style="2" customWidth="1" collapsed="1"/>
    <col min="41" max="44" width="9.140625" style="2" hidden="1" customWidth="1" outlineLevel="1"/>
    <col min="45" max="45" width="9.140625" style="2" customWidth="1" collapsed="1"/>
    <col min="46" max="46" width="9.140625" style="2" customWidth="1"/>
    <col min="47" max="47" width="9.140625" style="2" customWidth="1" collapsed="1"/>
    <col min="48" max="50" width="9.140625" style="2" customWidth="1"/>
    <col min="51" max="51" width="9.140625" style="2" customWidth="1" collapsed="1"/>
    <col min="52" max="52" width="9.140625" style="2" customWidth="1"/>
    <col min="53" max="53" width="9.140625" style="2" customWidth="1" collapsed="1"/>
    <col min="54" max="54" width="9.140625" style="2" customWidth="1"/>
    <col min="55" max="66" width="9.140625" style="2" customWidth="1" collapsed="1"/>
    <col min="67" max="67" width="9.140625" style="2" customWidth="1"/>
    <col min="68" max="112" width="9.140625" style="2" customWidth="1" collapsed="1"/>
    <col min="113" max="16384" width="9.140625" style="2" customWidth="1"/>
  </cols>
  <sheetData>
    <row r="2" spans="4:15" ht="12.75" customHeight="1">
      <c r="D2" s="2"/>
      <c r="E2" s="2"/>
      <c r="F2" s="2"/>
      <c r="G2" s="2"/>
      <c r="H2" s="2"/>
      <c r="I2" s="2"/>
      <c r="J2" s="2"/>
      <c r="K2" s="2"/>
      <c r="L2" s="2"/>
      <c r="M2" s="2"/>
      <c r="N2" s="2"/>
      <c r="O2" s="273"/>
    </row>
    <row r="3" spans="5:14" ht="12.75">
      <c r="E3" s="5"/>
      <c r="F3" s="5"/>
      <c r="G3" s="5"/>
      <c r="H3" s="5"/>
      <c r="I3" s="5"/>
      <c r="J3" s="50">
        <v>152</v>
      </c>
      <c r="K3" s="50">
        <v>160</v>
      </c>
      <c r="L3" s="50">
        <v>164</v>
      </c>
      <c r="M3" s="50">
        <v>168</v>
      </c>
      <c r="N3" s="50">
        <v>172</v>
      </c>
    </row>
    <row r="4" spans="2:4" ht="15" customHeight="1">
      <c r="B4" s="370" t="s">
        <v>53</v>
      </c>
      <c r="C4" s="370"/>
      <c r="D4" s="99"/>
    </row>
    <row r="5" spans="2:22" ht="11.25" customHeight="1">
      <c r="B5" s="370"/>
      <c r="C5" s="370"/>
      <c r="D5" s="99"/>
      <c r="E5" s="53"/>
      <c r="F5" s="294">
        <v>132</v>
      </c>
      <c r="G5" s="294">
        <v>140</v>
      </c>
      <c r="H5" s="294">
        <v>140</v>
      </c>
      <c r="I5" s="294">
        <v>144</v>
      </c>
      <c r="J5" s="294">
        <v>148</v>
      </c>
      <c r="K5" s="294"/>
      <c r="L5" s="294"/>
      <c r="M5" s="294"/>
      <c r="N5" s="294"/>
      <c r="O5" s="281"/>
      <c r="Q5" s="35"/>
      <c r="R5" s="35"/>
      <c r="S5" s="35"/>
      <c r="T5" s="35"/>
      <c r="U5" s="35"/>
      <c r="V5" s="35"/>
    </row>
    <row r="6" spans="1:19" s="21" customFormat="1" ht="21" customHeight="1">
      <c r="A6" s="33"/>
      <c r="B6" s="22"/>
      <c r="C6" s="33"/>
      <c r="D6" s="50"/>
      <c r="E6" s="57">
        <v>124</v>
      </c>
      <c r="F6" s="57">
        <v>128</v>
      </c>
      <c r="G6" s="57">
        <v>136</v>
      </c>
      <c r="H6" s="57">
        <v>136</v>
      </c>
      <c r="I6" s="57">
        <v>144</v>
      </c>
      <c r="J6" s="57">
        <v>148</v>
      </c>
      <c r="K6" s="57"/>
      <c r="L6" s="57">
        <v>58</v>
      </c>
      <c r="M6" s="57">
        <v>168</v>
      </c>
      <c r="N6" s="57"/>
      <c r="O6" s="25"/>
      <c r="P6" s="2"/>
      <c r="Q6" s="23"/>
      <c r="R6" s="23"/>
      <c r="S6" s="23"/>
    </row>
    <row r="7" spans="1:19" s="18" customFormat="1" ht="14.25">
      <c r="A7" s="193" t="s">
        <v>7</v>
      </c>
      <c r="B7" s="194"/>
      <c r="C7" s="200"/>
      <c r="D7" s="201"/>
      <c r="E7" s="196" t="s">
        <v>120</v>
      </c>
      <c r="F7" s="196" t="s">
        <v>122</v>
      </c>
      <c r="G7" s="196" t="s">
        <v>128</v>
      </c>
      <c r="H7" s="196">
        <v>2008</v>
      </c>
      <c r="I7" s="197" t="s">
        <v>144</v>
      </c>
      <c r="J7" s="196" t="s">
        <v>185</v>
      </c>
      <c r="K7" s="196" t="s">
        <v>187</v>
      </c>
      <c r="L7" s="196" t="s">
        <v>194</v>
      </c>
      <c r="M7" s="196">
        <v>2009</v>
      </c>
      <c r="N7" s="197" t="s">
        <v>196</v>
      </c>
      <c r="O7" s="196" t="str">
        <f>'Results for Segment'!N9</f>
        <v>% change</v>
      </c>
      <c r="P7" s="2"/>
      <c r="Q7" s="1"/>
      <c r="R7" s="1"/>
      <c r="S7" s="1"/>
    </row>
    <row r="8" spans="1:15" ht="14.25">
      <c r="A8" s="97"/>
      <c r="B8" s="91"/>
      <c r="C8" s="91"/>
      <c r="E8" s="50">
        <v>35</v>
      </c>
      <c r="F8" s="50">
        <v>39</v>
      </c>
      <c r="G8" s="50">
        <v>58</v>
      </c>
      <c r="H8" s="50">
        <v>60</v>
      </c>
      <c r="I8" s="153">
        <v>47</v>
      </c>
      <c r="J8" s="50">
        <v>49</v>
      </c>
      <c r="K8" s="50">
        <v>53</v>
      </c>
      <c r="L8" s="50">
        <v>57</v>
      </c>
      <c r="M8" s="50">
        <v>59</v>
      </c>
      <c r="N8" s="153">
        <v>61</v>
      </c>
      <c r="O8" s="282"/>
    </row>
    <row r="9" spans="1:15" s="1" customFormat="1" ht="12.75">
      <c r="A9" s="117" t="s">
        <v>45</v>
      </c>
      <c r="B9" s="117"/>
      <c r="C9" s="117"/>
      <c r="D9" s="54">
        <v>1.1</v>
      </c>
      <c r="E9" s="73">
        <v>1276.2</v>
      </c>
      <c r="F9" s="73">
        <v>1328</v>
      </c>
      <c r="G9" s="73">
        <v>1306.5</v>
      </c>
      <c r="H9" s="73">
        <v>5170.3</v>
      </c>
      <c r="I9" s="146">
        <v>1197.1</v>
      </c>
      <c r="J9" s="73">
        <v>1191.7</v>
      </c>
      <c r="K9" s="73">
        <v>1231.7</v>
      </c>
      <c r="L9" s="73">
        <v>1181.5</v>
      </c>
      <c r="M9" s="73">
        <v>4802</v>
      </c>
      <c r="N9" s="146">
        <v>1126</v>
      </c>
      <c r="O9" s="137">
        <f>N9/I9-1</f>
        <v>-0.05939353437473893</v>
      </c>
    </row>
    <row r="10" spans="1:15" ht="12.75">
      <c r="A10" s="77" t="s">
        <v>71</v>
      </c>
      <c r="B10" s="91"/>
      <c r="C10" s="77"/>
      <c r="D10" s="54" t="s">
        <v>77</v>
      </c>
      <c r="E10" s="74">
        <v>23</v>
      </c>
      <c r="F10" s="74">
        <v>13.3</v>
      </c>
      <c r="G10" s="74">
        <v>16.7</v>
      </c>
      <c r="H10" s="74">
        <v>74.1</v>
      </c>
      <c r="I10" s="147">
        <v>13.3</v>
      </c>
      <c r="J10" s="74">
        <v>20</v>
      </c>
      <c r="K10" s="74">
        <v>26.2</v>
      </c>
      <c r="L10" s="74">
        <v>35.1</v>
      </c>
      <c r="M10" s="74">
        <v>94.6</v>
      </c>
      <c r="N10" s="147">
        <v>22.1</v>
      </c>
      <c r="O10" s="137">
        <f>N10/I10-1</f>
        <v>0.6616541353383458</v>
      </c>
    </row>
    <row r="11" spans="1:15" ht="12.75">
      <c r="A11" s="77"/>
      <c r="B11" s="77"/>
      <c r="C11" s="77"/>
      <c r="D11" s="54"/>
      <c r="E11" s="74"/>
      <c r="F11" s="74"/>
      <c r="G11" s="74"/>
      <c r="H11" s="74"/>
      <c r="I11" s="147"/>
      <c r="J11" s="74"/>
      <c r="K11" s="74"/>
      <c r="L11" s="74"/>
      <c r="M11" s="74"/>
      <c r="N11" s="147"/>
      <c r="O11" s="137"/>
    </row>
    <row r="12" spans="1:15" ht="12.75">
      <c r="A12" s="77"/>
      <c r="B12" s="77" t="s">
        <v>55</v>
      </c>
      <c r="C12" s="77"/>
      <c r="D12" s="54">
        <v>1.3</v>
      </c>
      <c r="E12" s="74">
        <v>-94.3</v>
      </c>
      <c r="F12" s="74">
        <v>-104.4</v>
      </c>
      <c r="G12" s="74">
        <v>-129.1</v>
      </c>
      <c r="H12" s="74">
        <v>-428.3</v>
      </c>
      <c r="I12" s="147">
        <v>-98.9</v>
      </c>
      <c r="J12" s="74">
        <v>-89.3</v>
      </c>
      <c r="K12" s="74">
        <v>-102.1</v>
      </c>
      <c r="L12" s="74">
        <v>-106.5</v>
      </c>
      <c r="M12" s="74">
        <v>-396.8</v>
      </c>
      <c r="N12" s="147">
        <v>-79.9</v>
      </c>
      <c r="O12" s="137">
        <f>N12/I12-1</f>
        <v>-0.19211324570273003</v>
      </c>
    </row>
    <row r="13" spans="1:15" ht="12.75">
      <c r="A13" s="77"/>
      <c r="B13" s="77" t="s">
        <v>132</v>
      </c>
      <c r="C13" s="77"/>
      <c r="D13" s="54">
        <v>1.4</v>
      </c>
      <c r="E13" s="74">
        <v>-213.6</v>
      </c>
      <c r="F13" s="74">
        <v>-192.5</v>
      </c>
      <c r="G13" s="74">
        <v>-844.1</v>
      </c>
      <c r="H13" s="74">
        <v>-1454.6</v>
      </c>
      <c r="I13" s="147">
        <v>-205</v>
      </c>
      <c r="J13" s="74">
        <v>-200.8</v>
      </c>
      <c r="K13" s="74">
        <v>-183.7</v>
      </c>
      <c r="L13" s="74">
        <v>-216.1</v>
      </c>
      <c r="M13" s="74">
        <v>-805.6</v>
      </c>
      <c r="N13" s="147">
        <v>-206.7</v>
      </c>
      <c r="O13" s="137">
        <f>N13/I13-1</f>
        <v>0.008292682926829276</v>
      </c>
    </row>
    <row r="14" spans="1:15" ht="12.75">
      <c r="A14" s="77"/>
      <c r="B14" s="77" t="s">
        <v>13</v>
      </c>
      <c r="C14" s="77"/>
      <c r="D14" s="11">
        <v>1.5</v>
      </c>
      <c r="E14" s="74">
        <v>-294.4</v>
      </c>
      <c r="F14" s="74">
        <v>-278.2</v>
      </c>
      <c r="G14" s="74">
        <v>-299.3</v>
      </c>
      <c r="H14" s="74">
        <v>-1155.3</v>
      </c>
      <c r="I14" s="147">
        <v>-274.7</v>
      </c>
      <c r="J14" s="74">
        <v>-279.6</v>
      </c>
      <c r="K14" s="74">
        <v>-264.2</v>
      </c>
      <c r="L14" s="74">
        <v>-279.4</v>
      </c>
      <c r="M14" s="74">
        <v>-1097.9</v>
      </c>
      <c r="N14" s="147">
        <v>-259.6</v>
      </c>
      <c r="O14" s="137">
        <f>N14/I14-1</f>
        <v>-0.05496905715325795</v>
      </c>
    </row>
    <row r="15" spans="1:15" ht="12.75">
      <c r="A15" s="77"/>
      <c r="B15" s="77" t="s">
        <v>190</v>
      </c>
      <c r="C15" s="77"/>
      <c r="D15" s="20">
        <v>1.6</v>
      </c>
      <c r="E15" s="74">
        <v>0</v>
      </c>
      <c r="F15" s="74">
        <v>0</v>
      </c>
      <c r="G15" s="74">
        <v>-4.8</v>
      </c>
      <c r="H15" s="74">
        <v>-4.8</v>
      </c>
      <c r="I15" s="147">
        <v>0</v>
      </c>
      <c r="J15" s="74">
        <v>-0.2</v>
      </c>
      <c r="K15" s="74">
        <v>-352</v>
      </c>
      <c r="L15" s="74">
        <v>0</v>
      </c>
      <c r="M15" s="74">
        <v>-352.2</v>
      </c>
      <c r="N15" s="147">
        <v>0</v>
      </c>
      <c r="O15" s="137" t="s">
        <v>97</v>
      </c>
    </row>
    <row r="16" spans="1:19" s="18" customFormat="1" ht="12.75">
      <c r="A16" s="211"/>
      <c r="B16" s="211" t="s">
        <v>56</v>
      </c>
      <c r="C16" s="211"/>
      <c r="D16" s="212">
        <v>1.7</v>
      </c>
      <c r="E16" s="213">
        <v>-522.8</v>
      </c>
      <c r="F16" s="213">
        <v>-506.2</v>
      </c>
      <c r="G16" s="213">
        <v>-561.6</v>
      </c>
      <c r="H16" s="213">
        <v>-2080.7</v>
      </c>
      <c r="I16" s="214">
        <v>-451.7</v>
      </c>
      <c r="J16" s="213">
        <v>-471.6</v>
      </c>
      <c r="K16" s="213">
        <v>-482.3</v>
      </c>
      <c r="L16" s="213">
        <v>-494.6</v>
      </c>
      <c r="M16" s="213">
        <v>-1900.2</v>
      </c>
      <c r="N16" s="214">
        <v>-435.6</v>
      </c>
      <c r="O16" s="341">
        <f>N16/I16-1</f>
        <v>-0.035643125968563116</v>
      </c>
      <c r="P16" s="2"/>
      <c r="Q16" s="1"/>
      <c r="R16" s="1"/>
      <c r="S16" s="1"/>
    </row>
    <row r="17" spans="1:19" s="4" customFormat="1" ht="13.5" customHeight="1">
      <c r="A17" s="118" t="s">
        <v>189</v>
      </c>
      <c r="B17" s="118"/>
      <c r="C17" s="97"/>
      <c r="D17" s="11">
        <v>1.8</v>
      </c>
      <c r="E17" s="73">
        <v>174.1</v>
      </c>
      <c r="F17" s="73">
        <v>260</v>
      </c>
      <c r="G17" s="73">
        <v>-515.7</v>
      </c>
      <c r="H17" s="73">
        <v>120.7</v>
      </c>
      <c r="I17" s="146">
        <v>180.1</v>
      </c>
      <c r="J17" s="73">
        <v>170.2</v>
      </c>
      <c r="K17" s="73">
        <v>-126.4</v>
      </c>
      <c r="L17" s="73">
        <v>120</v>
      </c>
      <c r="M17" s="73">
        <v>343.90000000000055</v>
      </c>
      <c r="N17" s="146">
        <v>166.3</v>
      </c>
      <c r="O17" s="138">
        <f>N17/I17-1</f>
        <v>-0.07662409772348844</v>
      </c>
      <c r="P17" s="2"/>
      <c r="Q17" s="6"/>
      <c r="R17" s="6"/>
      <c r="S17" s="6"/>
    </row>
    <row r="18" spans="1:19" ht="14.25">
      <c r="A18" s="77"/>
      <c r="B18" s="77"/>
      <c r="C18" s="77"/>
      <c r="D18" s="12"/>
      <c r="E18" s="74"/>
      <c r="F18" s="74"/>
      <c r="G18" s="74"/>
      <c r="H18" s="74"/>
      <c r="I18" s="147"/>
      <c r="J18" s="74"/>
      <c r="K18" s="74"/>
      <c r="L18" s="74"/>
      <c r="M18" s="74"/>
      <c r="N18" s="147"/>
      <c r="O18" s="137"/>
      <c r="S18" s="196"/>
    </row>
    <row r="19" spans="1:19" ht="12.75">
      <c r="A19" s="77"/>
      <c r="B19" s="77" t="s">
        <v>80</v>
      </c>
      <c r="C19" s="77"/>
      <c r="D19" s="12"/>
      <c r="E19" s="74"/>
      <c r="F19" s="74"/>
      <c r="G19" s="74"/>
      <c r="H19" s="74"/>
      <c r="I19" s="147"/>
      <c r="J19" s="74"/>
      <c r="K19" s="74"/>
      <c r="L19" s="74"/>
      <c r="M19" s="74"/>
      <c r="N19" s="147"/>
      <c r="O19" s="137"/>
      <c r="S19" s="50"/>
    </row>
    <row r="20" spans="1:19" ht="12.75">
      <c r="A20" s="77"/>
      <c r="B20" s="77"/>
      <c r="C20" s="77" t="s">
        <v>14</v>
      </c>
      <c r="D20" s="12">
        <v>1.9</v>
      </c>
      <c r="E20" s="74">
        <v>4.8</v>
      </c>
      <c r="F20" s="74">
        <v>6.8</v>
      </c>
      <c r="G20" s="74">
        <v>8.1</v>
      </c>
      <c r="H20" s="74">
        <v>26.3</v>
      </c>
      <c r="I20" s="147">
        <v>10.9</v>
      </c>
      <c r="J20" s="74">
        <v>6.1</v>
      </c>
      <c r="K20" s="74">
        <v>5.8</v>
      </c>
      <c r="L20" s="74">
        <v>6.7</v>
      </c>
      <c r="M20" s="74">
        <v>29.5</v>
      </c>
      <c r="N20" s="147">
        <v>3.9</v>
      </c>
      <c r="O20" s="137">
        <f aca="true" t="shared" si="0" ref="O20:O25">N20/I20-1</f>
        <v>-0.6422018348623854</v>
      </c>
      <c r="S20" s="73"/>
    </row>
    <row r="21" spans="1:19" ht="12.75">
      <c r="A21" s="77"/>
      <c r="B21" s="77"/>
      <c r="C21" s="77" t="s">
        <v>15</v>
      </c>
      <c r="D21" s="12">
        <v>2</v>
      </c>
      <c r="E21" s="74">
        <v>-56.1</v>
      </c>
      <c r="F21" s="74">
        <v>-57.8</v>
      </c>
      <c r="G21" s="74">
        <v>-60.4</v>
      </c>
      <c r="H21" s="74">
        <v>-231.7</v>
      </c>
      <c r="I21" s="147">
        <v>-70</v>
      </c>
      <c r="J21" s="74">
        <v>-62.3</v>
      </c>
      <c r="K21" s="74">
        <v>-60</v>
      </c>
      <c r="L21" s="74">
        <v>-57.2</v>
      </c>
      <c r="M21" s="74">
        <v>-249.5</v>
      </c>
      <c r="N21" s="147">
        <v>-53.2</v>
      </c>
      <c r="O21" s="137">
        <f>N21/I21-1</f>
        <v>-0.24</v>
      </c>
      <c r="S21" s="74"/>
    </row>
    <row r="22" spans="1:19" ht="12.75">
      <c r="A22" s="77"/>
      <c r="B22" s="77"/>
      <c r="C22" s="77" t="s">
        <v>62</v>
      </c>
      <c r="D22" s="12">
        <v>2.1</v>
      </c>
      <c r="E22" s="74">
        <v>0.7999999999999989</v>
      </c>
      <c r="F22" s="74">
        <v>1.9</v>
      </c>
      <c r="G22" s="74">
        <v>-1.9</v>
      </c>
      <c r="H22" s="74">
        <v>13.5</v>
      </c>
      <c r="I22" s="147">
        <v>-13</v>
      </c>
      <c r="J22" s="74">
        <v>-1.1</v>
      </c>
      <c r="K22" s="74">
        <v>-0.09999999999999964</v>
      </c>
      <c r="L22" s="74">
        <v>0</v>
      </c>
      <c r="M22" s="74">
        <v>-14.2</v>
      </c>
      <c r="N22" s="147">
        <v>-0.2</v>
      </c>
      <c r="O22" s="137">
        <f>N22/I22-1</f>
        <v>-0.9846153846153847</v>
      </c>
      <c r="S22" s="74"/>
    </row>
    <row r="23" spans="1:19" ht="12.75">
      <c r="A23" s="77"/>
      <c r="B23" s="77"/>
      <c r="C23" s="91" t="s">
        <v>57</v>
      </c>
      <c r="D23" s="12">
        <v>2.2</v>
      </c>
      <c r="E23" s="74">
        <v>0.09999999999999987</v>
      </c>
      <c r="F23" s="74">
        <v>0.1</v>
      </c>
      <c r="G23" s="74">
        <v>-5.3</v>
      </c>
      <c r="H23" s="74">
        <v>-3.3</v>
      </c>
      <c r="I23" s="147">
        <v>1.2</v>
      </c>
      <c r="J23" s="74">
        <v>-4.8</v>
      </c>
      <c r="K23" s="74">
        <v>-0.5</v>
      </c>
      <c r="L23" s="74">
        <v>-0.10000000000000053</v>
      </c>
      <c r="M23" s="74">
        <v>-4.2</v>
      </c>
      <c r="N23" s="147">
        <v>0</v>
      </c>
      <c r="O23" s="137">
        <f t="shared" si="0"/>
        <v>-1</v>
      </c>
      <c r="S23" s="74"/>
    </row>
    <row r="24" spans="1:19" s="18" customFormat="1" ht="12.75">
      <c r="A24" s="211"/>
      <c r="B24" s="211"/>
      <c r="C24" s="211" t="s">
        <v>58</v>
      </c>
      <c r="D24" s="212">
        <v>2.3</v>
      </c>
      <c r="E24" s="213">
        <v>-0.2</v>
      </c>
      <c r="F24" s="213">
        <v>-0.2</v>
      </c>
      <c r="G24" s="213">
        <v>-1.8</v>
      </c>
      <c r="H24" s="213">
        <v>-1.9</v>
      </c>
      <c r="I24" s="214">
        <v>0.3</v>
      </c>
      <c r="J24" s="213">
        <v>0.1</v>
      </c>
      <c r="K24" s="213">
        <v>0.1</v>
      </c>
      <c r="L24" s="213">
        <v>0.3</v>
      </c>
      <c r="M24" s="213">
        <v>0.8</v>
      </c>
      <c r="N24" s="214">
        <v>0.4</v>
      </c>
      <c r="O24" s="341">
        <f t="shared" si="0"/>
        <v>0.3333333333333335</v>
      </c>
      <c r="P24" s="2"/>
      <c r="Q24" s="1"/>
      <c r="R24" s="1"/>
      <c r="S24" s="74"/>
    </row>
    <row r="25" spans="1:19" s="4" customFormat="1" ht="13.5" customHeight="1">
      <c r="A25" s="118" t="s">
        <v>133</v>
      </c>
      <c r="B25" s="118"/>
      <c r="C25" s="97"/>
      <c r="D25" s="11">
        <v>2.4</v>
      </c>
      <c r="E25" s="73">
        <v>123.5</v>
      </c>
      <c r="F25" s="73">
        <v>210.8</v>
      </c>
      <c r="G25" s="73">
        <v>-577</v>
      </c>
      <c r="H25" s="73">
        <v>-76.4</v>
      </c>
      <c r="I25" s="146">
        <v>109.5</v>
      </c>
      <c r="J25" s="73">
        <v>108.2</v>
      </c>
      <c r="K25" s="73">
        <v>-181.1</v>
      </c>
      <c r="L25" s="73">
        <v>69.69999999999968</v>
      </c>
      <c r="M25" s="73">
        <v>106.30000000000054</v>
      </c>
      <c r="N25" s="146">
        <v>117.2</v>
      </c>
      <c r="O25" s="138">
        <f t="shared" si="0"/>
        <v>0.0703196347031938</v>
      </c>
      <c r="P25" s="2"/>
      <c r="Q25" s="6"/>
      <c r="R25" s="6"/>
      <c r="S25" s="74"/>
    </row>
    <row r="26" spans="1:19" ht="12.75">
      <c r="A26" s="118"/>
      <c r="B26" s="118"/>
      <c r="C26" s="97"/>
      <c r="D26" s="13"/>
      <c r="E26" s="74"/>
      <c r="F26" s="74"/>
      <c r="G26" s="74"/>
      <c r="H26" s="74"/>
      <c r="I26" s="147"/>
      <c r="J26" s="74"/>
      <c r="K26" s="74"/>
      <c r="L26" s="74"/>
      <c r="M26" s="74"/>
      <c r="N26" s="147"/>
      <c r="O26" s="137"/>
      <c r="S26" s="74"/>
    </row>
    <row r="27" spans="1:19" s="4" customFormat="1" ht="12.75">
      <c r="A27" s="117"/>
      <c r="B27" s="77" t="s">
        <v>21</v>
      </c>
      <c r="C27" s="97"/>
      <c r="D27" s="12">
        <v>2.5</v>
      </c>
      <c r="E27" s="74">
        <v>-27.2</v>
      </c>
      <c r="F27" s="74">
        <v>-47.9</v>
      </c>
      <c r="G27" s="74">
        <v>139.3</v>
      </c>
      <c r="H27" s="74">
        <v>27.6</v>
      </c>
      <c r="I27" s="147">
        <v>-24.2</v>
      </c>
      <c r="J27" s="74">
        <v>-25.9</v>
      </c>
      <c r="K27" s="74">
        <v>44.8</v>
      </c>
      <c r="L27" s="74">
        <v>-6.1</v>
      </c>
      <c r="M27" s="74">
        <v>-11.4</v>
      </c>
      <c r="N27" s="147">
        <v>-26</v>
      </c>
      <c r="O27" s="137">
        <f>N27/I27-1</f>
        <v>0.07438016528925617</v>
      </c>
      <c r="P27" s="2"/>
      <c r="Q27" s="6"/>
      <c r="R27" s="6"/>
      <c r="S27" s="213"/>
    </row>
    <row r="28" spans="1:19" s="4" customFormat="1" ht="12.75">
      <c r="A28" s="118" t="s">
        <v>191</v>
      </c>
      <c r="B28" s="118"/>
      <c r="C28" s="97"/>
      <c r="D28" s="19">
        <v>2.6</v>
      </c>
      <c r="E28" s="73">
        <v>96.30000000000038</v>
      </c>
      <c r="F28" s="73">
        <v>162.9</v>
      </c>
      <c r="G28" s="73">
        <v>-437.7</v>
      </c>
      <c r="H28" s="73">
        <v>-48.8</v>
      </c>
      <c r="I28" s="146">
        <v>85.29999999999968</v>
      </c>
      <c r="J28" s="73">
        <v>82.30000000000042</v>
      </c>
      <c r="K28" s="73">
        <v>-136.3</v>
      </c>
      <c r="L28" s="73">
        <v>63.599999999999675</v>
      </c>
      <c r="M28" s="73">
        <v>94.90000000000053</v>
      </c>
      <c r="N28" s="146">
        <v>91.19999999999973</v>
      </c>
      <c r="O28" s="138">
        <f>N28/I28-1</f>
        <v>0.0691676436107862</v>
      </c>
      <c r="P28" s="2"/>
      <c r="Q28" s="6"/>
      <c r="R28" s="6"/>
      <c r="S28" s="73"/>
    </row>
    <row r="29" spans="1:19" ht="12.75">
      <c r="A29" s="118"/>
      <c r="B29" s="119"/>
      <c r="C29" s="91"/>
      <c r="D29" s="19"/>
      <c r="E29" s="74"/>
      <c r="F29" s="74"/>
      <c r="G29" s="74"/>
      <c r="H29" s="74"/>
      <c r="I29" s="147"/>
      <c r="J29" s="74"/>
      <c r="K29" s="74"/>
      <c r="L29" s="74"/>
      <c r="M29" s="74"/>
      <c r="N29" s="147"/>
      <c r="O29" s="137"/>
      <c r="S29" s="74"/>
    </row>
    <row r="30" spans="1:19" ht="12.75">
      <c r="A30" s="119" t="s">
        <v>79</v>
      </c>
      <c r="B30" s="119"/>
      <c r="C30" s="119"/>
      <c r="D30" s="13">
        <v>2.71</v>
      </c>
      <c r="E30" s="75">
        <v>442211742</v>
      </c>
      <c r="F30" s="75">
        <v>442211742</v>
      </c>
      <c r="G30" s="75">
        <v>442563969</v>
      </c>
      <c r="H30" s="75">
        <v>442212761</v>
      </c>
      <c r="I30" s="148">
        <v>442398222</v>
      </c>
      <c r="J30" s="75">
        <v>442398222</v>
      </c>
      <c r="K30" s="75">
        <v>442398222</v>
      </c>
      <c r="L30" s="75">
        <v>442563969</v>
      </c>
      <c r="M30" s="75">
        <v>442400038</v>
      </c>
      <c r="N30" s="148">
        <v>442563969</v>
      </c>
      <c r="O30" s="137">
        <f>N30/I30-1</f>
        <v>0.00037465566486827306</v>
      </c>
      <c r="S30" s="74"/>
    </row>
    <row r="31" spans="1:19" ht="12.75">
      <c r="A31" s="119" t="s">
        <v>61</v>
      </c>
      <c r="B31" s="119"/>
      <c r="C31" s="119"/>
      <c r="D31" s="12">
        <v>2.9</v>
      </c>
      <c r="E31" s="75">
        <v>442211742</v>
      </c>
      <c r="F31" s="75">
        <v>442211742</v>
      </c>
      <c r="G31" s="75">
        <v>442398222</v>
      </c>
      <c r="H31" s="75">
        <v>442398222</v>
      </c>
      <c r="I31" s="148">
        <v>442398222</v>
      </c>
      <c r="J31" s="75">
        <v>442398222</v>
      </c>
      <c r="K31" s="75">
        <v>442398222</v>
      </c>
      <c r="L31" s="75">
        <v>442563969</v>
      </c>
      <c r="M31" s="75">
        <v>442563969</v>
      </c>
      <c r="N31" s="148">
        <v>442563969</v>
      </c>
      <c r="O31" s="137">
        <f>N31/I31-1</f>
        <v>0.00037465566486827306</v>
      </c>
      <c r="S31" s="74"/>
    </row>
    <row r="32" spans="1:19" ht="12.75">
      <c r="A32" s="77" t="s">
        <v>70</v>
      </c>
      <c r="B32" s="77"/>
      <c r="C32" s="77"/>
      <c r="D32" s="12">
        <v>2.7</v>
      </c>
      <c r="E32" s="76">
        <v>0.21789335480829458</v>
      </c>
      <c r="F32" s="76">
        <v>0.3683755643015018</v>
      </c>
      <c r="G32" s="76">
        <v>-0.989009568467603</v>
      </c>
      <c r="H32" s="76">
        <v>-0.11027864797415919</v>
      </c>
      <c r="I32" s="149">
        <v>0.19290455016792538</v>
      </c>
      <c r="J32" s="76">
        <v>0.18625752976014442</v>
      </c>
      <c r="K32" s="76">
        <v>-0.30786742176373394</v>
      </c>
      <c r="L32" s="76">
        <v>0.1437080387355257</v>
      </c>
      <c r="M32" s="76">
        <v>0.21503004925148764</v>
      </c>
      <c r="N32" s="149">
        <v>0.2059024888896909</v>
      </c>
      <c r="O32" s="137">
        <f>N32/I32-1</f>
        <v>0.0673801561987557</v>
      </c>
      <c r="S32" s="74"/>
    </row>
    <row r="33" spans="1:19" ht="12.75">
      <c r="A33" s="77"/>
      <c r="B33" s="77"/>
      <c r="C33" s="77"/>
      <c r="D33" s="12"/>
      <c r="E33" s="74"/>
      <c r="F33" s="74"/>
      <c r="G33" s="74"/>
      <c r="H33" s="74"/>
      <c r="I33" s="177"/>
      <c r="J33" s="74"/>
      <c r="K33" s="74"/>
      <c r="L33" s="74"/>
      <c r="M33" s="74"/>
      <c r="N33" s="177"/>
      <c r="O33" s="137"/>
      <c r="S33" s="74"/>
    </row>
    <row r="34" spans="1:19" ht="9" customHeight="1">
      <c r="A34" s="81"/>
      <c r="B34" s="95"/>
      <c r="C34" s="95"/>
      <c r="D34" s="12"/>
      <c r="E34" s="77"/>
      <c r="F34" s="77"/>
      <c r="G34" s="77"/>
      <c r="H34" s="77"/>
      <c r="I34" s="178"/>
      <c r="J34" s="77"/>
      <c r="K34" s="77"/>
      <c r="L34" s="77"/>
      <c r="M34" s="77"/>
      <c r="N34" s="178"/>
      <c r="O34" s="137"/>
      <c r="S34" s="74"/>
    </row>
    <row r="35" spans="1:19" s="18" customFormat="1" ht="14.25">
      <c r="A35" s="195"/>
      <c r="B35" s="199"/>
      <c r="C35" s="199"/>
      <c r="D35" s="217"/>
      <c r="E35" s="196" t="s">
        <v>120</v>
      </c>
      <c r="F35" s="196" t="s">
        <v>122</v>
      </c>
      <c r="G35" s="196" t="s">
        <v>128</v>
      </c>
      <c r="H35" s="196">
        <v>2008</v>
      </c>
      <c r="I35" s="197" t="s">
        <v>144</v>
      </c>
      <c r="J35" s="196" t="s">
        <v>185</v>
      </c>
      <c r="K35" s="196" t="s">
        <v>187</v>
      </c>
      <c r="L35" s="196" t="s">
        <v>194</v>
      </c>
      <c r="M35" s="196">
        <v>2009</v>
      </c>
      <c r="N35" s="197" t="s">
        <v>196</v>
      </c>
      <c r="O35" s="196" t="s">
        <v>51</v>
      </c>
      <c r="P35" s="2"/>
      <c r="Q35" s="1"/>
      <c r="R35" s="1"/>
      <c r="S35" s="213"/>
    </row>
    <row r="36" spans="1:19" s="4" customFormat="1" ht="23.25" customHeight="1">
      <c r="A36" s="81" t="s">
        <v>69</v>
      </c>
      <c r="D36" s="55" t="s">
        <v>59</v>
      </c>
      <c r="E36" s="73">
        <v>4402.057</v>
      </c>
      <c r="F36" s="73">
        <v>4170.8</v>
      </c>
      <c r="G36" s="73">
        <v>3993.3</v>
      </c>
      <c r="H36" s="73">
        <v>3993.3</v>
      </c>
      <c r="I36" s="146">
        <v>3877.8</v>
      </c>
      <c r="J36" s="73">
        <v>4003.9</v>
      </c>
      <c r="K36" s="73">
        <v>3781.5</v>
      </c>
      <c r="L36" s="73">
        <v>3614.8</v>
      </c>
      <c r="M36" s="73">
        <v>3614.8</v>
      </c>
      <c r="N36" s="146">
        <v>3450.2</v>
      </c>
      <c r="O36" s="138">
        <f>N36/I36-1</f>
        <v>-0.11026870906183928</v>
      </c>
      <c r="P36" s="2"/>
      <c r="Q36" s="6"/>
      <c r="R36" s="6"/>
      <c r="S36" s="73"/>
    </row>
    <row r="37" spans="1:19" ht="12.75">
      <c r="A37" s="97"/>
      <c r="B37" s="91"/>
      <c r="C37" s="91"/>
      <c r="E37" s="68"/>
      <c r="F37" s="68"/>
      <c r="G37" s="68"/>
      <c r="H37" s="68"/>
      <c r="I37" s="134"/>
      <c r="J37" s="68"/>
      <c r="K37" s="68"/>
      <c r="L37" s="68"/>
      <c r="M37" s="68"/>
      <c r="N37" s="134"/>
      <c r="O37" s="137"/>
      <c r="S37" s="74"/>
    </row>
    <row r="38" spans="2:19" s="1" customFormat="1" ht="14.25">
      <c r="B38" s="94"/>
      <c r="C38" s="95"/>
      <c r="D38" s="5"/>
      <c r="E38" s="130"/>
      <c r="F38" s="130"/>
      <c r="G38" s="130"/>
      <c r="H38" s="130"/>
      <c r="I38" s="150"/>
      <c r="J38" s="130"/>
      <c r="K38" s="130"/>
      <c r="L38" s="130"/>
      <c r="M38" s="130"/>
      <c r="N38" s="150"/>
      <c r="O38" s="137"/>
      <c r="R38" s="74"/>
      <c r="S38" s="74"/>
    </row>
    <row r="39" spans="1:19" s="18" customFormat="1" ht="12.75">
      <c r="A39" s="218" t="s">
        <v>121</v>
      </c>
      <c r="B39" s="194"/>
      <c r="C39" s="200"/>
      <c r="D39" s="201"/>
      <c r="E39" s="219">
        <v>38</v>
      </c>
      <c r="F39" s="219">
        <v>42</v>
      </c>
      <c r="G39" s="219">
        <v>46</v>
      </c>
      <c r="H39" s="219">
        <v>48</v>
      </c>
      <c r="I39" s="220">
        <v>50</v>
      </c>
      <c r="J39" s="219">
        <v>52</v>
      </c>
      <c r="K39" s="219">
        <v>56</v>
      </c>
      <c r="L39" s="219">
        <v>58</v>
      </c>
      <c r="M39" s="219">
        <v>59</v>
      </c>
      <c r="N39" s="220">
        <v>64</v>
      </c>
      <c r="O39" s="216"/>
      <c r="S39" s="73"/>
    </row>
    <row r="40" spans="1:19" ht="12.75">
      <c r="A40" s="91" t="s">
        <v>64</v>
      </c>
      <c r="B40" s="91"/>
      <c r="C40" s="91"/>
      <c r="D40" s="5">
        <v>38</v>
      </c>
      <c r="E40" s="173">
        <v>367.11</v>
      </c>
      <c r="F40" s="173">
        <v>433.527</v>
      </c>
      <c r="G40" s="173">
        <v>458.089</v>
      </c>
      <c r="H40" s="173">
        <v>1563.8</v>
      </c>
      <c r="I40" s="175">
        <v>247.7</v>
      </c>
      <c r="J40" s="173">
        <v>347.2</v>
      </c>
      <c r="K40" s="173">
        <v>368</v>
      </c>
      <c r="L40" s="173">
        <v>422.5</v>
      </c>
      <c r="M40" s="173">
        <v>1385.4</v>
      </c>
      <c r="N40" s="175">
        <v>302.1</v>
      </c>
      <c r="O40" s="137">
        <f>N40/I40-1</f>
        <v>0.21962050867985483</v>
      </c>
      <c r="S40" s="74"/>
    </row>
    <row r="41" spans="1:19" ht="12.75">
      <c r="A41" s="120" t="s">
        <v>65</v>
      </c>
      <c r="B41" s="91"/>
      <c r="C41" s="91"/>
      <c r="D41" s="5">
        <v>51</v>
      </c>
      <c r="E41" s="78">
        <v>-190961</v>
      </c>
      <c r="F41" s="78">
        <v>-185418</v>
      </c>
      <c r="G41" s="78">
        <v>-323483</v>
      </c>
      <c r="H41" s="78">
        <v>-854900</v>
      </c>
      <c r="I41" s="151">
        <v>-209000</v>
      </c>
      <c r="J41" s="78">
        <v>-143700</v>
      </c>
      <c r="K41" s="78">
        <v>-96900</v>
      </c>
      <c r="L41" s="78">
        <v>-480200</v>
      </c>
      <c r="M41" s="78">
        <v>-929800</v>
      </c>
      <c r="N41" s="151">
        <v>-97800</v>
      </c>
      <c r="O41" s="137">
        <f>N41/I41-1</f>
        <v>-0.5320574162679426</v>
      </c>
      <c r="S41" s="75"/>
    </row>
    <row r="42" spans="1:19" ht="12.75">
      <c r="A42" s="120" t="s">
        <v>66</v>
      </c>
      <c r="B42" s="91"/>
      <c r="C42" s="91"/>
      <c r="D42" s="5">
        <v>72</v>
      </c>
      <c r="E42" s="78">
        <v>-169374</v>
      </c>
      <c r="F42" s="78">
        <v>-269927</v>
      </c>
      <c r="G42" s="78">
        <v>96204</v>
      </c>
      <c r="H42" s="78">
        <v>-522800</v>
      </c>
      <c r="I42" s="151">
        <v>392300</v>
      </c>
      <c r="J42" s="78">
        <v>-363800</v>
      </c>
      <c r="K42" s="78">
        <v>-22800</v>
      </c>
      <c r="L42" s="78">
        <v>-158600</v>
      </c>
      <c r="M42" s="78">
        <v>-152900</v>
      </c>
      <c r="N42" s="151">
        <v>-700500</v>
      </c>
      <c r="O42" s="137" t="s">
        <v>97</v>
      </c>
      <c r="S42" s="75"/>
    </row>
    <row r="43" spans="1:19" ht="12.75">
      <c r="A43" s="120" t="s">
        <v>67</v>
      </c>
      <c r="B43" s="91"/>
      <c r="C43" s="91"/>
      <c r="D43" s="5">
        <v>73</v>
      </c>
      <c r="E43" s="78">
        <v>-1270.1</v>
      </c>
      <c r="F43" s="78">
        <v>-8344.9</v>
      </c>
      <c r="G43" s="78">
        <v>-11253</v>
      </c>
      <c r="H43" s="78">
        <v>-10400</v>
      </c>
      <c r="I43" s="151">
        <v>31600</v>
      </c>
      <c r="J43" s="78">
        <v>9200</v>
      </c>
      <c r="K43" s="78">
        <v>2300</v>
      </c>
      <c r="L43" s="78">
        <v>-500</v>
      </c>
      <c r="M43" s="78">
        <v>42600</v>
      </c>
      <c r="N43" s="151">
        <v>-2200</v>
      </c>
      <c r="O43" s="137" t="s">
        <v>97</v>
      </c>
      <c r="S43" s="76"/>
    </row>
    <row r="44" spans="1:19" s="4" customFormat="1" ht="12.75">
      <c r="A44" s="121" t="s">
        <v>68</v>
      </c>
      <c r="B44" s="81"/>
      <c r="C44" s="81"/>
      <c r="D44" s="8">
        <v>74</v>
      </c>
      <c r="E44" s="385">
        <v>5504.9</v>
      </c>
      <c r="F44" s="79">
        <v>-30162.9</v>
      </c>
      <c r="G44" s="79">
        <v>219557</v>
      </c>
      <c r="H44" s="79">
        <v>175700</v>
      </c>
      <c r="I44" s="152">
        <v>462600</v>
      </c>
      <c r="J44" s="79">
        <v>-151100</v>
      </c>
      <c r="K44" s="79">
        <v>250600</v>
      </c>
      <c r="L44" s="79">
        <v>-216800</v>
      </c>
      <c r="M44" s="79">
        <v>345300</v>
      </c>
      <c r="N44" s="152">
        <v>-498400</v>
      </c>
      <c r="O44" s="138" t="s">
        <v>97</v>
      </c>
      <c r="P44" s="2"/>
      <c r="Q44" s="6"/>
      <c r="R44" s="6"/>
      <c r="S44" s="74"/>
    </row>
    <row r="45" spans="1:19" s="4" customFormat="1" ht="12.75">
      <c r="A45" s="307" t="s">
        <v>157</v>
      </c>
      <c r="B45" s="81"/>
      <c r="C45" s="81"/>
      <c r="D45" s="8">
        <v>81</v>
      </c>
      <c r="E45" s="383">
        <v>0.3989265395851926</v>
      </c>
      <c r="F45" s="383">
        <v>0.5642704078174389</v>
      </c>
      <c r="G45" s="383">
        <v>0.4175418988977838</v>
      </c>
      <c r="H45" s="383">
        <v>1.7100365857601294</v>
      </c>
      <c r="I45" s="384">
        <v>0.29769559064819207</v>
      </c>
      <c r="J45" s="383">
        <v>0.4473345283923858</v>
      </c>
      <c r="K45" s="383">
        <v>0.48259687625959763</v>
      </c>
      <c r="L45" s="383">
        <v>0.2957764507937158</v>
      </c>
      <c r="M45" s="383">
        <v>1.5235080065702888</v>
      </c>
      <c r="N45" s="384">
        <v>0.37440915123390905</v>
      </c>
      <c r="O45" s="137">
        <f>N45/I45-1</f>
        <v>0.2576912893425245</v>
      </c>
      <c r="P45" s="2"/>
      <c r="Q45" s="6"/>
      <c r="R45" s="6"/>
      <c r="S45" s="77"/>
    </row>
    <row r="46" spans="1:19" s="4" customFormat="1" ht="14.25">
      <c r="A46" s="307"/>
      <c r="B46" s="81"/>
      <c r="C46" s="81"/>
      <c r="D46" s="8"/>
      <c r="E46" s="76"/>
      <c r="F46" s="232"/>
      <c r="G46" s="76"/>
      <c r="H46" s="76"/>
      <c r="I46" s="76"/>
      <c r="J46" s="76"/>
      <c r="L46" s="76"/>
      <c r="M46" s="76"/>
      <c r="N46" s="76"/>
      <c r="O46" s="138"/>
      <c r="P46" s="2"/>
      <c r="Q46" s="6"/>
      <c r="R46" s="6"/>
      <c r="S46" s="196"/>
    </row>
    <row r="47" spans="1:19" ht="17.25" customHeight="1">
      <c r="A47" s="91" t="s">
        <v>205</v>
      </c>
      <c r="E47" s="92"/>
      <c r="F47" s="92"/>
      <c r="G47" s="92"/>
      <c r="H47" s="92"/>
      <c r="I47" s="92"/>
      <c r="J47" s="92"/>
      <c r="K47" s="92"/>
      <c r="L47" s="92"/>
      <c r="M47" s="92"/>
      <c r="N47" s="92"/>
      <c r="O47" s="137"/>
      <c r="S47" s="73"/>
    </row>
    <row r="48" spans="1:19" ht="12.75">
      <c r="A48" s="367"/>
      <c r="B48" s="367"/>
      <c r="C48" s="367"/>
      <c r="D48" s="367"/>
      <c r="E48" s="367"/>
      <c r="F48" s="367"/>
      <c r="G48" s="367"/>
      <c r="H48" s="367"/>
      <c r="I48" s="367"/>
      <c r="J48" s="367"/>
      <c r="K48" s="367"/>
      <c r="L48" s="367"/>
      <c r="M48" s="367"/>
      <c r="N48" s="367"/>
      <c r="O48" s="367"/>
      <c r="S48" s="68"/>
    </row>
    <row r="49" spans="1:19" ht="14.25">
      <c r="A49" s="367" t="s">
        <v>204</v>
      </c>
      <c r="B49" s="367"/>
      <c r="C49" s="367"/>
      <c r="D49" s="367"/>
      <c r="E49" s="367"/>
      <c r="F49" s="367"/>
      <c r="G49" s="367"/>
      <c r="H49" s="367"/>
      <c r="I49" s="367"/>
      <c r="J49" s="367"/>
      <c r="K49" s="367"/>
      <c r="L49" s="367"/>
      <c r="M49" s="367"/>
      <c r="N49" s="367"/>
      <c r="O49" s="367"/>
      <c r="S49" s="130"/>
    </row>
    <row r="50" ht="12.75">
      <c r="S50" s="219"/>
    </row>
    <row r="51" ht="12.75">
      <c r="S51" s="68"/>
    </row>
    <row r="52" ht="12.75">
      <c r="S52" s="78"/>
    </row>
    <row r="53" ht="12.75">
      <c r="S53" s="78"/>
    </row>
    <row r="54" ht="12.75">
      <c r="S54" s="78"/>
    </row>
    <row r="55" ht="12.75">
      <c r="S55" s="79"/>
    </row>
    <row r="56" ht="12.75">
      <c r="S56" s="76"/>
    </row>
    <row r="64" ht="36" customHeight="1"/>
    <row r="90" ht="27" customHeight="1"/>
    <row r="179" ht="51" customHeight="1"/>
    <row r="251" ht="51.75" customHeight="1"/>
    <row r="252" ht="36" customHeight="1"/>
  </sheetData>
  <mergeCells count="3">
    <mergeCell ref="A49:O49"/>
    <mergeCell ref="B4:C5"/>
    <mergeCell ref="A48:O48"/>
  </mergeCells>
  <printOptions/>
  <pageMargins left="0.7874015748031497" right="0.7874015748031497" top="0.984251968503937" bottom="0.984251968503937" header="0.5118110236220472" footer="0.5118110236220472"/>
  <pageSetup horizontalDpi="600" verticalDpi="600" orientation="landscape" paperSize="9" scale="61" r:id="rId3"/>
  <headerFooter alignWithMargins="0">
    <oddHeader>&amp;R&amp;G</oddHeader>
    <oddFooter>&amp;LTelekom Austria Group&amp;C12.05.2010&amp;R&amp;P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T56"/>
  <sheetViews>
    <sheetView showGridLines="0" view="pageBreakPreview" zoomScale="75" zoomScaleNormal="75" zoomScaleSheetLayoutView="75" workbookViewId="0" topLeftCell="A1">
      <selection activeCell="G58" sqref="G57:G58"/>
    </sheetView>
  </sheetViews>
  <sheetFormatPr defaultColWidth="11.421875" defaultRowHeight="12.75" outlineLevelCol="1"/>
  <cols>
    <col min="1" max="1" width="4.57421875" style="2" customWidth="1"/>
    <col min="2" max="2" width="10.57421875" style="2" customWidth="1"/>
    <col min="3" max="3" width="32.8515625" style="2" customWidth="1"/>
    <col min="4" max="4" width="5.140625" style="16" hidden="1" customWidth="1" outlineLevel="1"/>
    <col min="5" max="5" width="13.00390625" style="24" customWidth="1" collapsed="1"/>
    <col min="6" max="9" width="13.00390625" style="24" customWidth="1"/>
    <col min="10" max="14" width="13.7109375" style="24" customWidth="1"/>
    <col min="15" max="15" width="14.28125" style="24" customWidth="1"/>
    <col min="16" max="16" width="3.8515625" style="2" customWidth="1"/>
    <col min="17" max="20" width="9.140625" style="1" customWidth="1" collapsed="1"/>
    <col min="21"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6" width="9.140625" style="2" customWidth="1" collapsed="1"/>
    <col min="107" max="16384" width="9.140625" style="2" customWidth="1"/>
  </cols>
  <sheetData>
    <row r="2" spans="2:17" ht="15" customHeight="1">
      <c r="B2" s="368" t="s">
        <v>86</v>
      </c>
      <c r="C2" s="369"/>
      <c r="D2" s="369"/>
      <c r="E2" s="7"/>
      <c r="F2" s="7"/>
      <c r="G2" s="7"/>
      <c r="H2" s="7"/>
      <c r="I2" s="7"/>
      <c r="J2" s="7"/>
      <c r="K2" s="7"/>
      <c r="L2" s="7"/>
      <c r="M2" s="7"/>
      <c r="N2" s="7"/>
      <c r="O2" s="7"/>
      <c r="Q2" s="34"/>
    </row>
    <row r="3" spans="2:17" ht="9.75" customHeight="1">
      <c r="B3" s="369"/>
      <c r="C3" s="369"/>
      <c r="D3" s="369"/>
      <c r="E3" s="7"/>
      <c r="F3" s="7"/>
      <c r="G3" s="7"/>
      <c r="H3" s="7"/>
      <c r="I3" s="7"/>
      <c r="J3" s="7"/>
      <c r="K3" s="7"/>
      <c r="L3" s="7"/>
      <c r="M3" s="7"/>
      <c r="N3" s="7"/>
      <c r="O3" s="7"/>
      <c r="Q3" s="34"/>
    </row>
    <row r="4" spans="5:15" ht="21" customHeight="1">
      <c r="E4" s="21">
        <v>120</v>
      </c>
      <c r="F4" s="21">
        <v>128</v>
      </c>
      <c r="G4" s="21">
        <v>136</v>
      </c>
      <c r="H4" s="21">
        <v>140</v>
      </c>
      <c r="I4" s="21">
        <v>144</v>
      </c>
      <c r="J4" s="21">
        <v>148</v>
      </c>
      <c r="K4" s="21">
        <v>156</v>
      </c>
      <c r="L4" s="21">
        <v>164</v>
      </c>
      <c r="M4" s="21">
        <v>168</v>
      </c>
      <c r="N4" s="21">
        <v>172</v>
      </c>
      <c r="O4" s="129"/>
    </row>
    <row r="5" spans="1:20" s="18" customFormat="1" ht="14.25">
      <c r="A5" s="193" t="s">
        <v>7</v>
      </c>
      <c r="B5" s="194"/>
      <c r="C5" s="200"/>
      <c r="D5" s="221"/>
      <c r="E5" s="196" t="s">
        <v>120</v>
      </c>
      <c r="F5" s="196" t="s">
        <v>122</v>
      </c>
      <c r="G5" s="196" t="s">
        <v>128</v>
      </c>
      <c r="H5" s="196">
        <v>2008</v>
      </c>
      <c r="I5" s="198" t="s">
        <v>144</v>
      </c>
      <c r="J5" s="196" t="s">
        <v>185</v>
      </c>
      <c r="K5" s="196" t="s">
        <v>187</v>
      </c>
      <c r="L5" s="196" t="s">
        <v>194</v>
      </c>
      <c r="M5" s="196">
        <v>2009</v>
      </c>
      <c r="N5" s="198" t="s">
        <v>196</v>
      </c>
      <c r="O5" s="196" t="str">
        <f>'P&amp;L'!O7</f>
        <v>% change</v>
      </c>
      <c r="P5" s="2"/>
      <c r="Q5" s="1"/>
      <c r="R5" s="1"/>
      <c r="S5" s="1"/>
      <c r="T5" s="1"/>
    </row>
    <row r="6" spans="1:16" s="1" customFormat="1" ht="14.25" customHeight="1">
      <c r="A6" s="107"/>
      <c r="B6" s="81"/>
      <c r="C6" s="107"/>
      <c r="D6" s="108"/>
      <c r="E6" s="80"/>
      <c r="F6" s="80"/>
      <c r="G6" s="80"/>
      <c r="H6" s="80"/>
      <c r="I6" s="41"/>
      <c r="J6" s="80"/>
      <c r="K6" s="80"/>
      <c r="L6" s="80"/>
      <c r="M6" s="80"/>
      <c r="N6" s="41"/>
      <c r="O6" s="270"/>
      <c r="P6" s="2"/>
    </row>
    <row r="7" spans="1:16" s="6" customFormat="1" ht="12.75">
      <c r="A7" s="81" t="s">
        <v>45</v>
      </c>
      <c r="B7" s="81"/>
      <c r="C7" s="81"/>
      <c r="D7" s="109">
        <v>1.1</v>
      </c>
      <c r="E7" s="70">
        <v>521.9</v>
      </c>
      <c r="F7" s="70">
        <v>496.9</v>
      </c>
      <c r="G7" s="70">
        <v>498.1</v>
      </c>
      <c r="H7" s="70">
        <v>2038.8</v>
      </c>
      <c r="I7" s="133">
        <v>469.5</v>
      </c>
      <c r="J7" s="70">
        <v>456.9</v>
      </c>
      <c r="K7" s="70">
        <v>470.7</v>
      </c>
      <c r="L7" s="70">
        <v>463</v>
      </c>
      <c r="M7" s="70">
        <v>1860.1</v>
      </c>
      <c r="N7" s="133">
        <v>452.1</v>
      </c>
      <c r="O7" s="85">
        <f>N7/I7-1</f>
        <v>-0.03706070287539931</v>
      </c>
      <c r="P7" s="2"/>
    </row>
    <row r="8" spans="1:20" s="4" customFormat="1" ht="12.75">
      <c r="A8" s="97" t="s">
        <v>130</v>
      </c>
      <c r="B8" s="97"/>
      <c r="C8" s="97"/>
      <c r="D8" s="109">
        <v>2.1</v>
      </c>
      <c r="E8" s="70">
        <v>155.5</v>
      </c>
      <c r="F8" s="70">
        <v>166</v>
      </c>
      <c r="G8" s="70">
        <v>-499.2</v>
      </c>
      <c r="H8" s="70">
        <v>-20.8</v>
      </c>
      <c r="I8" s="133">
        <v>157.8</v>
      </c>
      <c r="J8" s="70">
        <v>142</v>
      </c>
      <c r="K8" s="70">
        <v>157.9</v>
      </c>
      <c r="L8" s="70">
        <v>118</v>
      </c>
      <c r="M8" s="70">
        <v>575.7</v>
      </c>
      <c r="N8" s="133">
        <v>146.4</v>
      </c>
      <c r="O8" s="85">
        <f>N8/I8-1</f>
        <v>-0.07224334600760463</v>
      </c>
      <c r="P8" s="2"/>
      <c r="Q8" s="6"/>
      <c r="R8" s="6"/>
      <c r="S8" s="6"/>
      <c r="T8" s="6"/>
    </row>
    <row r="9" spans="1:20" s="4" customFormat="1" ht="12.75">
      <c r="A9" s="97" t="s">
        <v>131</v>
      </c>
      <c r="C9" s="97"/>
      <c r="D9" s="109">
        <v>3.1</v>
      </c>
      <c r="E9" s="70">
        <v>23.1</v>
      </c>
      <c r="F9" s="70">
        <v>47.4</v>
      </c>
      <c r="G9" s="70">
        <v>-630.7</v>
      </c>
      <c r="H9" s="70">
        <v>-530.3</v>
      </c>
      <c r="I9" s="133">
        <v>45</v>
      </c>
      <c r="J9" s="70">
        <v>23.4</v>
      </c>
      <c r="K9" s="70">
        <v>52.7</v>
      </c>
      <c r="L9" s="70">
        <v>-5</v>
      </c>
      <c r="M9" s="70">
        <v>116.1</v>
      </c>
      <c r="N9" s="133">
        <v>39.5</v>
      </c>
      <c r="O9" s="85">
        <f>N9/I9-1</f>
        <v>-0.12222222222222223</v>
      </c>
      <c r="P9" s="2"/>
      <c r="Q9" s="6"/>
      <c r="R9" s="6"/>
      <c r="S9" s="6"/>
      <c r="T9" s="6"/>
    </row>
    <row r="10" spans="1:15" ht="4.5" customHeight="1">
      <c r="A10" s="97"/>
      <c r="B10" s="95"/>
      <c r="C10" s="95"/>
      <c r="D10" s="108"/>
      <c r="E10" s="72"/>
      <c r="F10" s="72"/>
      <c r="G10" s="72"/>
      <c r="H10" s="72"/>
      <c r="I10" s="145"/>
      <c r="J10" s="72"/>
      <c r="K10" s="72"/>
      <c r="L10" s="72"/>
      <c r="M10" s="72"/>
      <c r="N10" s="145"/>
      <c r="O10" s="85"/>
    </row>
    <row r="11" spans="1:20" s="18" customFormat="1" ht="15">
      <c r="A11" s="193" t="s">
        <v>7</v>
      </c>
      <c r="B11" s="194"/>
      <c r="C11" s="200"/>
      <c r="D11" s="221"/>
      <c r="E11" s="222"/>
      <c r="F11" s="222"/>
      <c r="G11" s="222"/>
      <c r="H11" s="222"/>
      <c r="I11" s="223"/>
      <c r="J11" s="222"/>
      <c r="K11" s="222"/>
      <c r="L11" s="222"/>
      <c r="M11" s="222"/>
      <c r="N11" s="223"/>
      <c r="O11" s="222"/>
      <c r="P11" s="2"/>
      <c r="Q11" s="1"/>
      <c r="R11" s="1"/>
      <c r="S11" s="1"/>
      <c r="T11" s="1"/>
    </row>
    <row r="12" spans="1:15" ht="12.75">
      <c r="A12" s="97" t="s">
        <v>94</v>
      </c>
      <c r="B12" s="97"/>
      <c r="C12" s="91"/>
      <c r="D12" s="108"/>
      <c r="E12" s="81"/>
      <c r="F12" s="81"/>
      <c r="G12" s="81"/>
      <c r="H12" s="81"/>
      <c r="I12" s="154"/>
      <c r="J12" s="81"/>
      <c r="K12" s="81"/>
      <c r="L12" s="81"/>
      <c r="M12" s="81"/>
      <c r="N12" s="154"/>
      <c r="O12" s="85"/>
    </row>
    <row r="13" spans="1:15" ht="12.75">
      <c r="A13" s="97"/>
      <c r="B13" s="91" t="s">
        <v>150</v>
      </c>
      <c r="C13" s="91"/>
      <c r="D13" s="108">
        <v>8.1</v>
      </c>
      <c r="E13" s="68">
        <v>276.3</v>
      </c>
      <c r="F13" s="68">
        <v>265.3</v>
      </c>
      <c r="G13" s="68">
        <v>261.3</v>
      </c>
      <c r="H13" s="68">
        <v>1080.7</v>
      </c>
      <c r="I13" s="134">
        <v>249.94991853</v>
      </c>
      <c r="J13" s="68">
        <v>240.36016656999996</v>
      </c>
      <c r="K13" s="68">
        <v>241.33880470999998</v>
      </c>
      <c r="L13" s="68">
        <v>240.4787744900001</v>
      </c>
      <c r="M13" s="68">
        <v>972.2276643</v>
      </c>
      <c r="N13" s="134">
        <v>236.97414328999997</v>
      </c>
      <c r="O13" s="84">
        <f>N13/I13-1</f>
        <v>-0.05191350057768718</v>
      </c>
    </row>
    <row r="14" spans="1:15" ht="12.75">
      <c r="A14" s="97"/>
      <c r="B14" s="91" t="s">
        <v>201</v>
      </c>
      <c r="C14" s="91"/>
      <c r="D14" s="108">
        <v>8.2</v>
      </c>
      <c r="E14" s="68">
        <v>115.8</v>
      </c>
      <c r="F14" s="68">
        <v>105.1</v>
      </c>
      <c r="G14" s="68">
        <v>115</v>
      </c>
      <c r="H14" s="68">
        <v>439.2</v>
      </c>
      <c r="I14" s="134">
        <v>97.48397327</v>
      </c>
      <c r="J14" s="68">
        <v>96.7185993</v>
      </c>
      <c r="K14" s="68">
        <v>97.81941230999999</v>
      </c>
      <c r="L14" s="68">
        <v>102.13157872</v>
      </c>
      <c r="M14" s="68">
        <v>394.1535636</v>
      </c>
      <c r="N14" s="134">
        <v>91.73901956</v>
      </c>
      <c r="O14" s="84">
        <f>N14/I14-1</f>
        <v>-0.058932289250134384</v>
      </c>
    </row>
    <row r="15" spans="1:15" ht="12.75">
      <c r="A15" s="97"/>
      <c r="B15" s="91" t="s">
        <v>151</v>
      </c>
      <c r="C15" s="91"/>
      <c r="D15" s="108">
        <v>8.3</v>
      </c>
      <c r="E15" s="68">
        <v>103.8</v>
      </c>
      <c r="F15" s="68">
        <v>100.3</v>
      </c>
      <c r="G15" s="68">
        <v>90.7</v>
      </c>
      <c r="H15" s="68">
        <v>405.6</v>
      </c>
      <c r="I15" s="134">
        <v>90.03870905</v>
      </c>
      <c r="J15" s="68">
        <v>86.57187651000001</v>
      </c>
      <c r="K15" s="68">
        <v>91.69381191000002</v>
      </c>
      <c r="L15" s="68">
        <v>82.89343944999996</v>
      </c>
      <c r="M15" s="68">
        <v>351.19783692</v>
      </c>
      <c r="N15" s="134">
        <v>88.28616333</v>
      </c>
      <c r="O15" s="84">
        <f>N15/I15-1</f>
        <v>-0.019464358590778774</v>
      </c>
    </row>
    <row r="16" spans="1:20" s="18" customFormat="1" ht="12.75">
      <c r="A16" s="200"/>
      <c r="B16" s="283" t="s">
        <v>152</v>
      </c>
      <c r="C16" s="199"/>
      <c r="D16" s="225">
        <v>8.4</v>
      </c>
      <c r="E16" s="229">
        <v>26</v>
      </c>
      <c r="F16" s="229">
        <v>26.2</v>
      </c>
      <c r="G16" s="229">
        <v>31.1</v>
      </c>
      <c r="H16" s="229">
        <v>113.3</v>
      </c>
      <c r="I16" s="230">
        <v>32</v>
      </c>
      <c r="J16" s="229">
        <v>33.2</v>
      </c>
      <c r="K16" s="229">
        <v>39.8</v>
      </c>
      <c r="L16" s="229">
        <v>37.5</v>
      </c>
      <c r="M16" s="229">
        <v>142.5</v>
      </c>
      <c r="N16" s="230">
        <v>35.1</v>
      </c>
      <c r="O16" s="215">
        <f>N16/I16-1</f>
        <v>0.09687500000000004</v>
      </c>
      <c r="P16" s="2"/>
      <c r="Q16" s="1"/>
      <c r="R16" s="1"/>
      <c r="S16" s="1"/>
      <c r="T16" s="1"/>
    </row>
    <row r="17" spans="1:20" s="4" customFormat="1" ht="12.75">
      <c r="A17" s="81"/>
      <c r="B17" s="97" t="s">
        <v>94</v>
      </c>
      <c r="C17" s="97"/>
      <c r="D17" s="110">
        <v>8.5</v>
      </c>
      <c r="E17" s="70">
        <v>521.9</v>
      </c>
      <c r="F17" s="70">
        <v>496.9</v>
      </c>
      <c r="G17" s="70">
        <v>498.1</v>
      </c>
      <c r="H17" s="70">
        <v>2038.8</v>
      </c>
      <c r="I17" s="133">
        <v>469.47260084999994</v>
      </c>
      <c r="J17" s="70">
        <v>456.85064238</v>
      </c>
      <c r="K17" s="70">
        <v>470.6520289299999</v>
      </c>
      <c r="L17" s="70">
        <v>463.00379266000004</v>
      </c>
      <c r="M17" s="70">
        <v>1860.07906482</v>
      </c>
      <c r="N17" s="133">
        <v>452.09932618000005</v>
      </c>
      <c r="O17" s="85">
        <f>N17/I17-1</f>
        <v>-0.037005939512859465</v>
      </c>
      <c r="P17" s="2"/>
      <c r="Q17" s="6"/>
      <c r="R17" s="6"/>
      <c r="S17" s="6"/>
      <c r="T17" s="6"/>
    </row>
    <row r="18" spans="1:15" ht="8.25" customHeight="1">
      <c r="A18" s="95"/>
      <c r="B18" s="96"/>
      <c r="C18" s="111"/>
      <c r="D18" s="112"/>
      <c r="E18" s="82"/>
      <c r="F18" s="82"/>
      <c r="G18" s="82"/>
      <c r="H18" s="82"/>
      <c r="I18" s="176"/>
      <c r="J18" s="82"/>
      <c r="K18" s="82"/>
      <c r="L18" s="82"/>
      <c r="M18" s="82"/>
      <c r="N18" s="176"/>
      <c r="O18" s="84"/>
    </row>
    <row r="19" spans="1:20" s="18" customFormat="1" ht="14.25">
      <c r="A19" s="194"/>
      <c r="B19" s="194"/>
      <c r="C19" s="200"/>
      <c r="D19" s="221"/>
      <c r="E19" s="196" t="s">
        <v>120</v>
      </c>
      <c r="F19" s="196" t="s">
        <v>122</v>
      </c>
      <c r="G19" s="196" t="s">
        <v>128</v>
      </c>
      <c r="H19" s="196">
        <v>2008</v>
      </c>
      <c r="I19" s="198" t="s">
        <v>144</v>
      </c>
      <c r="J19" s="196" t="s">
        <v>185</v>
      </c>
      <c r="K19" s="196" t="s">
        <v>187</v>
      </c>
      <c r="L19" s="196" t="s">
        <v>195</v>
      </c>
      <c r="M19" s="196">
        <v>2009</v>
      </c>
      <c r="N19" s="198" t="s">
        <v>196</v>
      </c>
      <c r="O19" s="224" t="s">
        <v>51</v>
      </c>
      <c r="P19" s="2"/>
      <c r="Q19" s="1"/>
      <c r="R19" s="1"/>
      <c r="S19" s="1"/>
      <c r="T19" s="1"/>
    </row>
    <row r="20" spans="1:15" ht="12.75">
      <c r="A20" s="97" t="s">
        <v>165</v>
      </c>
      <c r="B20" s="91"/>
      <c r="C20" s="97"/>
      <c r="D20" s="113"/>
      <c r="E20" s="83"/>
      <c r="F20" s="83"/>
      <c r="G20" s="83"/>
      <c r="H20" s="83"/>
      <c r="I20" s="42"/>
      <c r="J20" s="83"/>
      <c r="K20" s="83"/>
      <c r="L20" s="83"/>
      <c r="M20" s="83"/>
      <c r="N20" s="42"/>
      <c r="O20" s="84"/>
    </row>
    <row r="21" spans="1:15" ht="12.75">
      <c r="A21" s="97"/>
      <c r="B21" s="91" t="s">
        <v>166</v>
      </c>
      <c r="C21" s="97"/>
      <c r="D21" s="103">
        <v>8.2</v>
      </c>
      <c r="E21" s="84">
        <v>0.167</v>
      </c>
      <c r="F21" s="84">
        <v>0.165</v>
      </c>
      <c r="G21" s="84">
        <v>0.157</v>
      </c>
      <c r="H21" s="84">
        <v>0.157</v>
      </c>
      <c r="I21" s="156">
        <v>0.16</v>
      </c>
      <c r="J21" s="84">
        <v>0.148</v>
      </c>
      <c r="K21" s="84">
        <v>0.144</v>
      </c>
      <c r="L21" s="84">
        <v>0.135</v>
      </c>
      <c r="M21" s="84">
        <v>0.135</v>
      </c>
      <c r="N21" s="156">
        <v>0.136</v>
      </c>
      <c r="O21" s="137" t="s">
        <v>97</v>
      </c>
    </row>
    <row r="22" spans="1:15" ht="12.75">
      <c r="A22" s="97"/>
      <c r="B22" s="91" t="s">
        <v>167</v>
      </c>
      <c r="C22" s="97"/>
      <c r="D22" s="103">
        <v>8.3</v>
      </c>
      <c r="E22" s="84">
        <v>0.097</v>
      </c>
      <c r="F22" s="84">
        <v>0.095</v>
      </c>
      <c r="G22" s="84">
        <v>0.093</v>
      </c>
      <c r="H22" s="84">
        <v>0.093</v>
      </c>
      <c r="I22" s="156">
        <v>0.091</v>
      </c>
      <c r="J22" s="84">
        <v>0.083</v>
      </c>
      <c r="K22" s="84">
        <v>0.081</v>
      </c>
      <c r="L22" s="84">
        <v>0.082</v>
      </c>
      <c r="M22" s="84">
        <v>0.082</v>
      </c>
      <c r="N22" s="156">
        <v>0.08</v>
      </c>
      <c r="O22" s="137" t="s">
        <v>97</v>
      </c>
    </row>
    <row r="23" spans="1:15" s="1" customFormat="1" ht="12.75">
      <c r="A23" s="95"/>
      <c r="B23" s="317" t="s">
        <v>168</v>
      </c>
      <c r="C23" s="81"/>
      <c r="D23" s="261">
        <v>8.4</v>
      </c>
      <c r="E23" s="84">
        <v>0.736</v>
      </c>
      <c r="F23" s="84">
        <v>0.74</v>
      </c>
      <c r="G23" s="84">
        <v>0.75</v>
      </c>
      <c r="H23" s="84">
        <v>0.75</v>
      </c>
      <c r="I23" s="156">
        <v>0.749</v>
      </c>
      <c r="J23" s="84">
        <v>0.769</v>
      </c>
      <c r="K23" s="84">
        <v>0.775</v>
      </c>
      <c r="L23" s="84">
        <v>0.783</v>
      </c>
      <c r="M23" s="84">
        <v>0.783</v>
      </c>
      <c r="N23" s="156">
        <v>0.784</v>
      </c>
      <c r="O23" s="137" t="s">
        <v>97</v>
      </c>
    </row>
    <row r="24" spans="1:15" ht="4.5" customHeight="1">
      <c r="A24" s="97"/>
      <c r="B24" s="97"/>
      <c r="C24" s="97"/>
      <c r="D24" s="113"/>
      <c r="E24" s="184"/>
      <c r="F24" s="184"/>
      <c r="G24" s="184"/>
      <c r="H24" s="184"/>
      <c r="I24" s="56"/>
      <c r="J24" s="184"/>
      <c r="K24" s="184"/>
      <c r="L24" s="184"/>
      <c r="M24" s="184"/>
      <c r="N24" s="56"/>
      <c r="O24" s="84"/>
    </row>
    <row r="25" spans="1:20" s="18" customFormat="1" ht="12.75">
      <c r="A25" s="193" t="s">
        <v>93</v>
      </c>
      <c r="B25" s="194"/>
      <c r="C25" s="200"/>
      <c r="D25" s="221"/>
      <c r="E25" s="226"/>
      <c r="F25" s="226"/>
      <c r="G25" s="226"/>
      <c r="H25" s="226"/>
      <c r="I25" s="228"/>
      <c r="J25" s="226"/>
      <c r="K25" s="226"/>
      <c r="L25" s="226"/>
      <c r="M25" s="226"/>
      <c r="N25" s="228"/>
      <c r="O25" s="215"/>
      <c r="P25" s="2"/>
      <c r="Q25" s="1"/>
      <c r="R25" s="1"/>
      <c r="S25" s="1"/>
      <c r="T25" s="1"/>
    </row>
    <row r="26" spans="1:15" ht="12.75">
      <c r="A26" s="97" t="s">
        <v>12</v>
      </c>
      <c r="B26" s="91"/>
      <c r="C26" s="91"/>
      <c r="D26" s="108"/>
      <c r="E26" s="86"/>
      <c r="F26" s="86"/>
      <c r="G26" s="86"/>
      <c r="H26" s="86"/>
      <c r="I26" s="157"/>
      <c r="J26" s="86"/>
      <c r="K26" s="86"/>
      <c r="L26" s="86"/>
      <c r="M26" s="86"/>
      <c r="N26" s="157"/>
      <c r="O26" s="84"/>
    </row>
    <row r="27" spans="1:15" ht="12.75">
      <c r="A27" s="91"/>
      <c r="B27" s="143" t="s">
        <v>20</v>
      </c>
      <c r="C27" s="91"/>
      <c r="D27" s="103" t="s">
        <v>26</v>
      </c>
      <c r="E27" s="277">
        <v>673.1</v>
      </c>
      <c r="F27" s="277">
        <v>635</v>
      </c>
      <c r="G27" s="277">
        <v>657.2</v>
      </c>
      <c r="H27" s="277">
        <v>2697.7</v>
      </c>
      <c r="I27" s="158">
        <v>644.4</v>
      </c>
      <c r="J27" s="362">
        <v>582.5</v>
      </c>
      <c r="K27" s="277">
        <v>554.5</v>
      </c>
      <c r="L27" s="277">
        <v>571.4</v>
      </c>
      <c r="M27" s="277">
        <v>2352.8</v>
      </c>
      <c r="N27" s="158">
        <v>543.8</v>
      </c>
      <c r="O27" s="84">
        <f aca="true" t="shared" si="0" ref="O27:O32">N27/I27-1</f>
        <v>-0.15611421477343268</v>
      </c>
    </row>
    <row r="28" spans="1:15" ht="12.75">
      <c r="A28" s="91"/>
      <c r="B28" s="143" t="s">
        <v>17</v>
      </c>
      <c r="C28" s="91"/>
      <c r="D28" s="103" t="s">
        <v>27</v>
      </c>
      <c r="E28" s="277">
        <v>186.1</v>
      </c>
      <c r="F28" s="277">
        <v>179.7</v>
      </c>
      <c r="G28" s="277">
        <v>182.1</v>
      </c>
      <c r="H28" s="277">
        <v>736.9</v>
      </c>
      <c r="I28" s="158">
        <v>175.8</v>
      </c>
      <c r="J28" s="362">
        <v>170.7</v>
      </c>
      <c r="K28" s="277">
        <v>167.3</v>
      </c>
      <c r="L28" s="277">
        <v>167.5</v>
      </c>
      <c r="M28" s="277">
        <v>681.3</v>
      </c>
      <c r="N28" s="158">
        <v>158.7</v>
      </c>
      <c r="O28" s="84">
        <f t="shared" si="0"/>
        <v>-0.09726962457337895</v>
      </c>
    </row>
    <row r="29" spans="1:15" ht="12.75">
      <c r="A29" s="91"/>
      <c r="B29" s="143" t="s">
        <v>18</v>
      </c>
      <c r="C29" s="97"/>
      <c r="D29" s="103" t="s">
        <v>28</v>
      </c>
      <c r="E29" s="277">
        <v>101.1</v>
      </c>
      <c r="F29" s="277">
        <v>99.7</v>
      </c>
      <c r="G29" s="277">
        <v>97.6</v>
      </c>
      <c r="H29" s="277">
        <v>404.8</v>
      </c>
      <c r="I29" s="158">
        <v>92.8</v>
      </c>
      <c r="J29" s="362">
        <v>86.1</v>
      </c>
      <c r="K29" s="277">
        <v>84.9</v>
      </c>
      <c r="L29" s="277">
        <v>82.2</v>
      </c>
      <c r="M29" s="277">
        <v>346</v>
      </c>
      <c r="N29" s="158">
        <v>81.5</v>
      </c>
      <c r="O29" s="84">
        <f t="shared" si="0"/>
        <v>-0.12176724137931028</v>
      </c>
    </row>
    <row r="30" spans="1:20" s="4" customFormat="1" ht="12.75">
      <c r="A30" s="97"/>
      <c r="B30" s="279" t="s">
        <v>114</v>
      </c>
      <c r="C30" s="97"/>
      <c r="D30" s="104" t="s">
        <v>29</v>
      </c>
      <c r="E30" s="278">
        <v>960.3</v>
      </c>
      <c r="F30" s="278">
        <v>914.4</v>
      </c>
      <c r="G30" s="278">
        <v>936.9</v>
      </c>
      <c r="H30" s="278">
        <v>3839.4</v>
      </c>
      <c r="I30" s="159">
        <v>913</v>
      </c>
      <c r="J30" s="363">
        <v>839.3</v>
      </c>
      <c r="K30" s="278">
        <v>806.7</v>
      </c>
      <c r="L30" s="278">
        <v>821.1</v>
      </c>
      <c r="M30" s="278">
        <v>3380.1</v>
      </c>
      <c r="N30" s="159">
        <v>784</v>
      </c>
      <c r="O30" s="85">
        <f t="shared" si="0"/>
        <v>-0.1412924424972618</v>
      </c>
      <c r="P30" s="2"/>
      <c r="Q30" s="6"/>
      <c r="R30" s="6"/>
      <c r="S30" s="6"/>
      <c r="T30" s="6"/>
    </row>
    <row r="31" spans="1:15" ht="12.75">
      <c r="A31" s="91"/>
      <c r="B31" s="143" t="s">
        <v>19</v>
      </c>
      <c r="C31" s="97"/>
      <c r="D31" s="103" t="s">
        <v>30</v>
      </c>
      <c r="E31" s="277">
        <v>84.4</v>
      </c>
      <c r="F31" s="277">
        <v>72.1</v>
      </c>
      <c r="G31" s="277">
        <v>67.8</v>
      </c>
      <c r="H31" s="277">
        <v>343.3</v>
      </c>
      <c r="I31" s="158">
        <v>56.8</v>
      </c>
      <c r="J31" s="362">
        <v>38.6</v>
      </c>
      <c r="K31" s="277">
        <v>32.3</v>
      </c>
      <c r="L31" s="277">
        <v>26</v>
      </c>
      <c r="M31" s="277">
        <v>153.7</v>
      </c>
      <c r="N31" s="158">
        <v>21.7</v>
      </c>
      <c r="O31" s="84">
        <f t="shared" si="0"/>
        <v>-0.6179577464788732</v>
      </c>
    </row>
    <row r="32" spans="1:20" s="4" customFormat="1" ht="13.5" customHeight="1">
      <c r="A32" s="81"/>
      <c r="B32" s="279" t="s">
        <v>115</v>
      </c>
      <c r="C32" s="97"/>
      <c r="D32" s="104">
        <v>5.1</v>
      </c>
      <c r="E32" s="278">
        <v>1044.7</v>
      </c>
      <c r="F32" s="278">
        <v>986.5</v>
      </c>
      <c r="G32" s="278">
        <v>1004.7</v>
      </c>
      <c r="H32" s="278">
        <v>4182.7</v>
      </c>
      <c r="I32" s="159">
        <v>969.8</v>
      </c>
      <c r="J32" s="363">
        <v>877.9</v>
      </c>
      <c r="K32" s="278">
        <v>839</v>
      </c>
      <c r="L32" s="278">
        <v>847.1</v>
      </c>
      <c r="M32" s="278">
        <v>3533.8</v>
      </c>
      <c r="N32" s="159">
        <v>805.7</v>
      </c>
      <c r="O32" s="85">
        <f t="shared" si="0"/>
        <v>-0.16921014642194254</v>
      </c>
      <c r="P32" s="2"/>
      <c r="Q32" s="6"/>
      <c r="R32" s="6"/>
      <c r="S32" s="6"/>
      <c r="T32" s="6"/>
    </row>
    <row r="33" spans="1:20" s="18" customFormat="1" ht="12.75">
      <c r="A33" s="193" t="s">
        <v>8</v>
      </c>
      <c r="B33" s="194"/>
      <c r="C33" s="200"/>
      <c r="D33" s="221"/>
      <c r="E33" s="226"/>
      <c r="F33" s="226"/>
      <c r="G33" s="226"/>
      <c r="H33" s="226"/>
      <c r="I33" s="227"/>
      <c r="J33" s="226"/>
      <c r="K33" s="226"/>
      <c r="L33" s="226"/>
      <c r="M33" s="226"/>
      <c r="N33" s="227"/>
      <c r="O33" s="226"/>
      <c r="P33" s="2"/>
      <c r="Q33" s="1"/>
      <c r="R33" s="1"/>
      <c r="S33" s="1"/>
      <c r="T33" s="1"/>
    </row>
    <row r="34" spans="1:15" ht="12.75">
      <c r="A34" s="97" t="s">
        <v>158</v>
      </c>
      <c r="B34" s="91"/>
      <c r="C34" s="91"/>
      <c r="D34" s="108"/>
      <c r="E34" s="86"/>
      <c r="F34" s="86"/>
      <c r="G34" s="86"/>
      <c r="H34" s="86"/>
      <c r="I34" s="56"/>
      <c r="J34" s="86"/>
      <c r="K34" s="86"/>
      <c r="L34" s="86"/>
      <c r="M34" s="86"/>
      <c r="N34" s="56"/>
      <c r="O34" s="85"/>
    </row>
    <row r="35" spans="1:15" ht="12.75">
      <c r="A35" s="91"/>
      <c r="B35" s="97" t="s">
        <v>159</v>
      </c>
      <c r="C35" s="97"/>
      <c r="D35" s="104">
        <v>1.5</v>
      </c>
      <c r="E35" s="88">
        <f aca="true" t="shared" si="1" ref="E35:J35">+E39-E38</f>
        <v>1540.5</v>
      </c>
      <c r="F35" s="88">
        <f t="shared" si="1"/>
        <v>1503.8999999999999</v>
      </c>
      <c r="G35" s="88">
        <f t="shared" si="1"/>
        <v>1451.1000000000001</v>
      </c>
      <c r="H35" s="88">
        <f t="shared" si="1"/>
        <v>1451.1000000000001</v>
      </c>
      <c r="I35" s="160">
        <f t="shared" si="1"/>
        <v>1393.1000000000001</v>
      </c>
      <c r="J35" s="88">
        <f t="shared" si="1"/>
        <v>1357.8000000000002</v>
      </c>
      <c r="K35" s="88">
        <f>+K39-K38</f>
        <v>1326.6000000000004</v>
      </c>
      <c r="L35" s="88">
        <f>+L39-L38</f>
        <v>1290.9</v>
      </c>
      <c r="M35" s="88">
        <f>+M39-M38</f>
        <v>1290.9</v>
      </c>
      <c r="N35" s="160">
        <f>+N39-N38</f>
        <v>1245.2999999999997</v>
      </c>
      <c r="O35" s="85">
        <f aca="true" t="shared" si="2" ref="O35:O40">N35/I35-1</f>
        <v>-0.10609432201564883</v>
      </c>
    </row>
    <row r="36" spans="1:15" ht="12.75">
      <c r="A36" s="91"/>
      <c r="B36" s="91" t="s">
        <v>160</v>
      </c>
      <c r="C36" s="91"/>
      <c r="D36" s="103" t="s">
        <v>111</v>
      </c>
      <c r="E36" s="87">
        <v>757.5</v>
      </c>
      <c r="F36" s="87">
        <v>766.4</v>
      </c>
      <c r="G36" s="87">
        <v>818.9</v>
      </c>
      <c r="H36" s="87">
        <v>818.9</v>
      </c>
      <c r="I36" s="144">
        <v>872.3</v>
      </c>
      <c r="J36" s="87">
        <v>895.8</v>
      </c>
      <c r="K36" s="87">
        <v>926</v>
      </c>
      <c r="L36" s="87">
        <v>967.2</v>
      </c>
      <c r="M36" s="87">
        <v>967.2</v>
      </c>
      <c r="N36" s="144">
        <v>1011.4</v>
      </c>
      <c r="O36" s="84">
        <f t="shared" si="2"/>
        <v>0.15946348733233973</v>
      </c>
    </row>
    <row r="37" spans="1:15" ht="12.75">
      <c r="A37" s="91"/>
      <c r="B37" s="91" t="s">
        <v>161</v>
      </c>
      <c r="C37" s="91"/>
      <c r="D37" s="103" t="s">
        <v>24</v>
      </c>
      <c r="E37" s="87">
        <v>68.9</v>
      </c>
      <c r="F37" s="87">
        <v>68.9</v>
      </c>
      <c r="G37" s="87">
        <v>66.8</v>
      </c>
      <c r="H37" s="87">
        <v>66.8</v>
      </c>
      <c r="I37" s="144">
        <v>63.4</v>
      </c>
      <c r="J37" s="87">
        <v>62.6</v>
      </c>
      <c r="K37" s="87">
        <v>56.6</v>
      </c>
      <c r="L37" s="87">
        <v>55.4</v>
      </c>
      <c r="M37" s="87">
        <v>55.4</v>
      </c>
      <c r="N37" s="144">
        <v>53.6</v>
      </c>
      <c r="O37" s="84">
        <f t="shared" si="2"/>
        <v>-0.1545741324921135</v>
      </c>
    </row>
    <row r="38" spans="1:20" s="4" customFormat="1" ht="12.75">
      <c r="A38" s="81"/>
      <c r="B38" s="199" t="s">
        <v>118</v>
      </c>
      <c r="C38" s="199"/>
      <c r="D38" s="314" t="s">
        <v>23</v>
      </c>
      <c r="E38" s="315">
        <v>826.4</v>
      </c>
      <c r="F38" s="315">
        <v>835.3</v>
      </c>
      <c r="G38" s="315">
        <v>885.7</v>
      </c>
      <c r="H38" s="315">
        <v>885.7</v>
      </c>
      <c r="I38" s="316">
        <v>935.7</v>
      </c>
      <c r="J38" s="315">
        <v>958.4</v>
      </c>
      <c r="K38" s="315">
        <v>982.6</v>
      </c>
      <c r="L38" s="315">
        <v>1022.6</v>
      </c>
      <c r="M38" s="315">
        <v>1022.6</v>
      </c>
      <c r="N38" s="316">
        <v>1065</v>
      </c>
      <c r="O38" s="342">
        <f t="shared" si="2"/>
        <v>0.13818531580634819</v>
      </c>
      <c r="P38" s="2"/>
      <c r="Q38" s="6"/>
      <c r="R38" s="6"/>
      <c r="S38" s="6"/>
      <c r="T38" s="6"/>
    </row>
    <row r="39" spans="1:20" s="4" customFormat="1" ht="12.75">
      <c r="A39" s="210"/>
      <c r="B39" s="97" t="s">
        <v>163</v>
      </c>
      <c r="C39" s="97"/>
      <c r="D39" s="104">
        <v>1.4</v>
      </c>
      <c r="E39" s="88">
        <v>2366.9</v>
      </c>
      <c r="F39" s="88">
        <v>2339.2</v>
      </c>
      <c r="G39" s="88">
        <v>2336.8</v>
      </c>
      <c r="H39" s="88">
        <v>2336.8</v>
      </c>
      <c r="I39" s="160">
        <v>2328.8</v>
      </c>
      <c r="J39" s="88">
        <v>2316.2</v>
      </c>
      <c r="K39" s="88">
        <v>2309.2</v>
      </c>
      <c r="L39" s="88">
        <v>2313.5</v>
      </c>
      <c r="M39" s="88">
        <v>2313.5</v>
      </c>
      <c r="N39" s="160">
        <v>2310.3</v>
      </c>
      <c r="O39" s="85">
        <f t="shared" si="2"/>
        <v>-0.00794400549639318</v>
      </c>
      <c r="P39" s="2"/>
      <c r="Q39" s="6"/>
      <c r="R39" s="6"/>
      <c r="S39" s="6"/>
      <c r="T39" s="6"/>
    </row>
    <row r="40" spans="1:15" s="1" customFormat="1" ht="12.75">
      <c r="A40" s="95"/>
      <c r="B40" s="95" t="s">
        <v>162</v>
      </c>
      <c r="C40" s="95"/>
      <c r="D40" s="112" t="s">
        <v>92</v>
      </c>
      <c r="E40" s="87">
        <v>297.5</v>
      </c>
      <c r="F40" s="87">
        <v>297.8</v>
      </c>
      <c r="G40" s="87">
        <v>298.9</v>
      </c>
      <c r="H40" s="87">
        <v>298.9</v>
      </c>
      <c r="I40" s="144">
        <v>295.7</v>
      </c>
      <c r="J40" s="87">
        <v>291.6</v>
      </c>
      <c r="K40" s="87">
        <v>287.7</v>
      </c>
      <c r="L40" s="87">
        <v>286.6</v>
      </c>
      <c r="M40" s="87">
        <v>286.6</v>
      </c>
      <c r="N40" s="144">
        <v>283</v>
      </c>
      <c r="O40" s="84">
        <f t="shared" si="2"/>
        <v>-0.04294893473114636</v>
      </c>
    </row>
    <row r="41" spans="1:15" s="1" customFormat="1" ht="12.75">
      <c r="A41" s="95"/>
      <c r="B41" s="95"/>
      <c r="C41" s="95"/>
      <c r="D41" s="112"/>
      <c r="E41" s="87"/>
      <c r="F41" s="87"/>
      <c r="G41" s="87"/>
      <c r="H41" s="87"/>
      <c r="I41" s="144"/>
      <c r="J41" s="87"/>
      <c r="K41" s="87"/>
      <c r="L41" s="87"/>
      <c r="M41" s="87"/>
      <c r="N41" s="144"/>
      <c r="O41" s="84"/>
    </row>
    <row r="42" spans="1:15" ht="12.75">
      <c r="A42" s="193" t="s">
        <v>10</v>
      </c>
      <c r="B42" s="194"/>
      <c r="C42" s="200"/>
      <c r="D42" s="221"/>
      <c r="E42" s="226"/>
      <c r="F42" s="226"/>
      <c r="G42" s="226"/>
      <c r="H42" s="226"/>
      <c r="I42" s="227"/>
      <c r="J42" s="226"/>
      <c r="K42" s="226"/>
      <c r="L42" s="226"/>
      <c r="M42" s="226"/>
      <c r="N42" s="227"/>
      <c r="O42" s="215"/>
    </row>
    <row r="43" spans="1:20" s="116" customFormat="1" ht="12" customHeight="1">
      <c r="A43" s="97" t="s">
        <v>126</v>
      </c>
      <c r="B43" s="97"/>
      <c r="C43" s="97"/>
      <c r="D43" s="110" t="s">
        <v>156</v>
      </c>
      <c r="E43" s="88">
        <v>37.5</v>
      </c>
      <c r="F43" s="88">
        <v>36.5</v>
      </c>
      <c r="G43" s="88">
        <v>36.5</v>
      </c>
      <c r="H43" s="88">
        <v>36.9</v>
      </c>
      <c r="I43" s="160">
        <v>35.7</v>
      </c>
      <c r="J43" s="88">
        <v>34.5</v>
      </c>
      <c r="K43" s="88">
        <v>34.9</v>
      </c>
      <c r="L43" s="88">
        <v>34.7</v>
      </c>
      <c r="M43" s="88">
        <v>35</v>
      </c>
      <c r="N43" s="160">
        <v>34.3</v>
      </c>
      <c r="O43" s="84">
        <f>N43/I43-1</f>
        <v>-0.03921568627451</v>
      </c>
      <c r="P43" s="91"/>
      <c r="Q43" s="115"/>
      <c r="R43" s="115"/>
      <c r="S43" s="115"/>
      <c r="T43" s="115"/>
    </row>
    <row r="44" spans="1:20" s="116" customFormat="1" ht="12" customHeight="1">
      <c r="A44" s="199"/>
      <c r="B44" s="199"/>
      <c r="C44" s="199"/>
      <c r="D44" s="314"/>
      <c r="E44" s="315"/>
      <c r="F44" s="315"/>
      <c r="G44" s="315"/>
      <c r="H44" s="315"/>
      <c r="I44" s="316"/>
      <c r="J44" s="315"/>
      <c r="K44" s="315"/>
      <c r="L44" s="315"/>
      <c r="M44" s="315"/>
      <c r="N44" s="316"/>
      <c r="O44" s="215"/>
      <c r="P44" s="91"/>
      <c r="Q44" s="115"/>
      <c r="R44" s="115"/>
      <c r="S44" s="115"/>
      <c r="T44" s="115"/>
    </row>
    <row r="45" spans="1:15" ht="12.75">
      <c r="A45" s="97" t="s">
        <v>164</v>
      </c>
      <c r="B45" s="91"/>
      <c r="C45" s="91"/>
      <c r="D45" s="108"/>
      <c r="E45" s="86"/>
      <c r="F45" s="86"/>
      <c r="G45" s="86"/>
      <c r="H45" s="86"/>
      <c r="I45" s="157"/>
      <c r="J45" s="86"/>
      <c r="K45" s="86"/>
      <c r="L45" s="86"/>
      <c r="M45" s="86"/>
      <c r="N45" s="157"/>
      <c r="O45" s="84"/>
    </row>
    <row r="46" spans="1:15" ht="12.75">
      <c r="A46" s="91"/>
      <c r="B46" s="91" t="s">
        <v>169</v>
      </c>
      <c r="C46" s="91"/>
      <c r="D46" s="112">
        <v>13.1</v>
      </c>
      <c r="E46" s="84">
        <v>0.307</v>
      </c>
      <c r="F46" s="84">
        <v>0.297</v>
      </c>
      <c r="G46" s="84">
        <v>0.299</v>
      </c>
      <c r="H46" s="84">
        <f aca="true" t="shared" si="3" ref="H46:H51">+G46</f>
        <v>0.299</v>
      </c>
      <c r="I46" s="156">
        <v>0.3</v>
      </c>
      <c r="J46" s="84">
        <v>0.299</v>
      </c>
      <c r="K46" s="84">
        <v>0.301</v>
      </c>
      <c r="L46" s="84">
        <v>0.3</v>
      </c>
      <c r="M46" s="84">
        <v>0.3</v>
      </c>
      <c r="N46" s="156">
        <v>0.301</v>
      </c>
      <c r="O46" s="137" t="s">
        <v>97</v>
      </c>
    </row>
    <row r="47" spans="1:15" s="1" customFormat="1" ht="12.75">
      <c r="A47" s="95"/>
      <c r="B47" s="95" t="s">
        <v>170</v>
      </c>
      <c r="C47" s="95"/>
      <c r="D47" s="112">
        <v>13.3</v>
      </c>
      <c r="E47" s="84">
        <v>0.028</v>
      </c>
      <c r="F47" s="84">
        <v>0.027</v>
      </c>
      <c r="G47" s="84">
        <v>0.024</v>
      </c>
      <c r="H47" s="84">
        <f t="shared" si="3"/>
        <v>0.024</v>
      </c>
      <c r="I47" s="156">
        <v>0.022</v>
      </c>
      <c r="J47" s="84">
        <v>0.021</v>
      </c>
      <c r="K47" s="84">
        <v>0.018</v>
      </c>
      <c r="L47" s="84">
        <v>0.017</v>
      </c>
      <c r="M47" s="84">
        <v>0.017</v>
      </c>
      <c r="N47" s="156">
        <v>0.016</v>
      </c>
      <c r="O47" s="137" t="s">
        <v>97</v>
      </c>
    </row>
    <row r="48" spans="2:15" ht="12.75">
      <c r="B48" s="95" t="s">
        <v>171</v>
      </c>
      <c r="D48" s="16">
        <v>13.6</v>
      </c>
      <c r="E48" s="84">
        <v>0.128</v>
      </c>
      <c r="F48" s="84">
        <v>0.137</v>
      </c>
      <c r="G48" s="84">
        <v>0.147</v>
      </c>
      <c r="H48" s="84">
        <f t="shared" si="3"/>
        <v>0.147</v>
      </c>
      <c r="I48" s="156">
        <v>0.152</v>
      </c>
      <c r="J48" s="84">
        <v>0.155</v>
      </c>
      <c r="K48" s="84">
        <v>0.162</v>
      </c>
      <c r="L48" s="84">
        <v>0.17</v>
      </c>
      <c r="M48" s="84">
        <v>0.17</v>
      </c>
      <c r="N48" s="156">
        <v>0.176</v>
      </c>
      <c r="O48" s="318" t="s">
        <v>97</v>
      </c>
    </row>
    <row r="49" spans="1:16" s="1" customFormat="1" ht="12.75">
      <c r="A49" s="95"/>
      <c r="B49" s="95" t="s">
        <v>172</v>
      </c>
      <c r="C49" s="95"/>
      <c r="D49" s="112">
        <v>13.5</v>
      </c>
      <c r="E49" s="84">
        <v>0.183</v>
      </c>
      <c r="F49" s="84">
        <v>0.204</v>
      </c>
      <c r="G49" s="84">
        <v>0.218</v>
      </c>
      <c r="H49" s="84">
        <f t="shared" si="3"/>
        <v>0.218</v>
      </c>
      <c r="I49" s="156">
        <v>0.23</v>
      </c>
      <c r="J49" s="84">
        <v>0.24</v>
      </c>
      <c r="K49" s="84">
        <v>0.256</v>
      </c>
      <c r="L49" s="84">
        <v>0.267</v>
      </c>
      <c r="M49" s="84">
        <v>0.267</v>
      </c>
      <c r="N49" s="156">
        <v>0.271</v>
      </c>
      <c r="O49" s="137" t="s">
        <v>97</v>
      </c>
      <c r="P49" s="2"/>
    </row>
    <row r="50" spans="1:16" s="1" customFormat="1" ht="12.75">
      <c r="A50" s="95"/>
      <c r="B50" s="95" t="s">
        <v>173</v>
      </c>
      <c r="C50" s="95"/>
      <c r="D50" s="112">
        <v>13.2</v>
      </c>
      <c r="E50" s="84">
        <v>0.241</v>
      </c>
      <c r="F50" s="84">
        <v>0.227</v>
      </c>
      <c r="G50" s="84">
        <v>0.21</v>
      </c>
      <c r="H50" s="84">
        <f t="shared" si="3"/>
        <v>0.21</v>
      </c>
      <c r="I50" s="156">
        <v>0.201</v>
      </c>
      <c r="J50" s="84">
        <v>0.194</v>
      </c>
      <c r="K50" s="84">
        <v>0.176</v>
      </c>
      <c r="L50" s="84">
        <v>0.16399999999999998</v>
      </c>
      <c r="M50" s="84">
        <v>0.16399999999999998</v>
      </c>
      <c r="N50" s="156">
        <v>0.158</v>
      </c>
      <c r="O50" s="137" t="s">
        <v>97</v>
      </c>
      <c r="P50" s="2"/>
    </row>
    <row r="51" spans="2:15" ht="12.75">
      <c r="B51" s="95" t="s">
        <v>176</v>
      </c>
      <c r="D51" s="16">
        <v>13.4</v>
      </c>
      <c r="E51" s="84">
        <v>0.113</v>
      </c>
      <c r="F51" s="84">
        <v>0.108</v>
      </c>
      <c r="G51" s="84">
        <v>0.102</v>
      </c>
      <c r="H51" s="84">
        <f t="shared" si="3"/>
        <v>0.102</v>
      </c>
      <c r="I51" s="156">
        <v>0.095</v>
      </c>
      <c r="J51" s="84">
        <v>0.091</v>
      </c>
      <c r="K51" s="84">
        <v>0.087</v>
      </c>
      <c r="L51" s="84">
        <v>0.08199999999999999</v>
      </c>
      <c r="M51" s="84">
        <v>0.08199999999999999</v>
      </c>
      <c r="N51" s="156">
        <v>0.078</v>
      </c>
      <c r="O51" s="318" t="s">
        <v>97</v>
      </c>
    </row>
    <row r="52" spans="2:15" ht="7.5" customHeight="1">
      <c r="B52" s="95"/>
      <c r="E52" s="84"/>
      <c r="F52" s="84"/>
      <c r="G52" s="84"/>
      <c r="H52" s="84"/>
      <c r="I52" s="156"/>
      <c r="J52" s="84"/>
      <c r="K52" s="84"/>
      <c r="L52" s="84"/>
      <c r="M52" s="84"/>
      <c r="N52" s="156"/>
      <c r="O52" s="318"/>
    </row>
    <row r="53" spans="2:15" ht="12.75">
      <c r="B53" s="81" t="s">
        <v>174</v>
      </c>
      <c r="C53" s="4"/>
      <c r="D53" s="59" t="s">
        <v>175</v>
      </c>
      <c r="E53" s="85">
        <v>0.701</v>
      </c>
      <c r="F53" s="85">
        <v>0.725</v>
      </c>
      <c r="G53" s="85">
        <v>0.775</v>
      </c>
      <c r="H53" s="85">
        <v>0.775</v>
      </c>
      <c r="I53" s="319">
        <v>0.821</v>
      </c>
      <c r="J53" s="85">
        <v>0.831</v>
      </c>
      <c r="K53" s="85">
        <v>0.868</v>
      </c>
      <c r="L53" s="85">
        <v>0.905</v>
      </c>
      <c r="M53" s="85">
        <v>0.905</v>
      </c>
      <c r="N53" s="319">
        <v>0.942</v>
      </c>
      <c r="O53" s="320" t="s">
        <v>97</v>
      </c>
    </row>
    <row r="54" spans="1:20" s="29" customFormat="1" ht="35.25" customHeight="1">
      <c r="A54" s="367" t="s">
        <v>205</v>
      </c>
      <c r="B54" s="367"/>
      <c r="C54" s="367"/>
      <c r="D54" s="367"/>
      <c r="E54" s="367"/>
      <c r="F54" s="367"/>
      <c r="G54" s="367"/>
      <c r="H54" s="40"/>
      <c r="I54" s="40"/>
      <c r="J54" s="40"/>
      <c r="K54" s="40"/>
      <c r="L54" s="40"/>
      <c r="M54" s="40"/>
      <c r="N54" s="40"/>
      <c r="O54" s="40"/>
      <c r="P54" s="2"/>
      <c r="Q54" s="30"/>
      <c r="R54" s="30"/>
      <c r="S54" s="30"/>
      <c r="T54" s="30"/>
    </row>
    <row r="55" spans="1:20" s="29" customFormat="1" ht="23.25" customHeight="1">
      <c r="A55" s="367" t="s">
        <v>208</v>
      </c>
      <c r="B55" s="367"/>
      <c r="C55" s="367"/>
      <c r="D55" s="367"/>
      <c r="E55" s="40"/>
      <c r="F55" s="40"/>
      <c r="G55" s="40"/>
      <c r="H55" s="40"/>
      <c r="I55" s="40"/>
      <c r="J55" s="40"/>
      <c r="K55" s="40"/>
      <c r="L55" s="40"/>
      <c r="M55" s="40"/>
      <c r="N55" s="40"/>
      <c r="O55" s="40"/>
      <c r="P55" s="2"/>
      <c r="Q55" s="30"/>
      <c r="R55" s="30"/>
      <c r="S55" s="30"/>
      <c r="T55" s="30"/>
    </row>
    <row r="56" spans="1:20" s="15" customFormat="1" ht="18.75" customHeight="1">
      <c r="A56" s="139"/>
      <c r="B56" s="140"/>
      <c r="C56" s="140"/>
      <c r="D56" s="140"/>
      <c r="E56" s="141"/>
      <c r="F56" s="141"/>
      <c r="G56" s="141"/>
      <c r="H56" s="141"/>
      <c r="I56" s="141"/>
      <c r="J56" s="141"/>
      <c r="K56" s="141"/>
      <c r="L56" s="141"/>
      <c r="M56" s="141"/>
      <c r="N56" s="141"/>
      <c r="O56" s="141"/>
      <c r="P56" s="10"/>
      <c r="Q56" s="65"/>
      <c r="R56" s="65"/>
      <c r="S56" s="65"/>
      <c r="T56" s="65"/>
    </row>
    <row r="57" ht="12" customHeight="1"/>
    <row r="64" ht="36" customHeight="1"/>
    <row r="90" ht="27" customHeight="1"/>
    <row r="179" ht="51" customHeight="1"/>
    <row r="251" ht="51.75" customHeight="1"/>
    <row r="252" ht="36" customHeight="1"/>
  </sheetData>
  <mergeCells count="3">
    <mergeCell ref="B2:D3"/>
    <mergeCell ref="A55:D55"/>
    <mergeCell ref="A54:G54"/>
  </mergeCells>
  <printOptions/>
  <pageMargins left="0.7874015748031497" right="0.7874015748031497" top="0.984251968503937" bottom="0.984251968503937" header="0.5118110236220472" footer="0.5118110236220472"/>
  <pageSetup horizontalDpi="600" verticalDpi="600" orientation="landscape" paperSize="9" scale="61" r:id="rId3"/>
  <headerFooter alignWithMargins="0">
    <oddHeader>&amp;R&amp;G</oddHeader>
    <oddFooter>&amp;LTelekom Austria Group&amp;C12.05.2010&amp;R&amp;P</oddFooter>
  </headerFooter>
  <ignoredErrors>
    <ignoredError sqref="H46:H51" formula="1"/>
  </ignoredErrors>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B334"/>
  <sheetViews>
    <sheetView showGridLines="0" tabSelected="1" view="pageBreakPreview" zoomScaleNormal="75" zoomScaleSheetLayoutView="100" workbookViewId="0" topLeftCell="A1">
      <pane ySplit="5" topLeftCell="BM228" activePane="bottomLeft" state="frozen"/>
      <selection pane="topLeft" activeCell="R130" sqref="R130"/>
      <selection pane="bottomLeft" activeCell="Q66" sqref="Q66"/>
    </sheetView>
  </sheetViews>
  <sheetFormatPr defaultColWidth="11.421875" defaultRowHeight="12.75" outlineLevelRow="1" outlineLevelCol="1"/>
  <cols>
    <col min="1" max="1" width="5.28125" style="2" customWidth="1"/>
    <col min="2" max="2" width="11.57421875" style="2" customWidth="1"/>
    <col min="3" max="3" width="39.8515625" style="2" customWidth="1"/>
    <col min="4" max="4" width="7.8515625" style="172" hidden="1" customWidth="1" outlineLevel="1"/>
    <col min="5" max="5" width="13.140625" style="2" customWidth="1" collapsed="1"/>
    <col min="6" max="14" width="13.140625" style="2" customWidth="1"/>
    <col min="15" max="15" width="13.140625" style="273" customWidth="1" collapsed="1"/>
    <col min="16" max="16" width="5.140625" style="1" customWidth="1"/>
    <col min="17" max="20" width="9.140625" style="1" customWidth="1" collapsed="1"/>
    <col min="21" max="22" width="9.140625" style="2" customWidth="1" collapsed="1"/>
    <col min="23" max="24" width="9.140625" style="2" customWidth="1" outlineLevel="1"/>
    <col min="25" max="25" width="9.140625" style="2" customWidth="1"/>
    <col min="26" max="29" width="9.140625" style="2" customWidth="1" outlineLevel="1"/>
    <col min="30" max="30" width="9.140625" style="2" customWidth="1"/>
    <col min="31" max="33" width="9.140625" style="2" customWidth="1" outlineLevel="1"/>
    <col min="34" max="34" width="9.140625" style="2" customWidth="1"/>
    <col min="35" max="38" width="9.140625" style="2" customWidth="1" outlineLevel="1"/>
    <col min="39" max="40" width="9.140625" style="2" customWidth="1"/>
    <col min="41" max="41" width="9.140625" style="2" customWidth="1" collapsed="1"/>
    <col min="42" max="44" width="9.140625" style="2" customWidth="1"/>
    <col min="45" max="45" width="9.140625" style="2" customWidth="1" collapsed="1"/>
    <col min="46" max="46" width="9.140625" style="2" customWidth="1"/>
    <col min="47" max="47" width="9.140625" style="2" customWidth="1" collapsed="1"/>
    <col min="48" max="48" width="9.140625" style="2" customWidth="1"/>
    <col min="49" max="60" width="9.140625" style="2" customWidth="1" collapsed="1"/>
    <col min="61" max="61" width="9.140625" style="2" customWidth="1"/>
    <col min="62" max="106" width="9.140625" style="2" customWidth="1" collapsed="1"/>
    <col min="107" max="16384" width="9.140625" style="2" customWidth="1"/>
  </cols>
  <sheetData>
    <row r="1" spans="2:38" ht="13.5" customHeight="1">
      <c r="B1" s="368" t="s">
        <v>87</v>
      </c>
      <c r="C1" s="369"/>
      <c r="D1" s="369"/>
      <c r="E1" s="4"/>
      <c r="F1" s="4"/>
      <c r="G1" s="4"/>
      <c r="H1" s="4"/>
      <c r="I1" s="4"/>
      <c r="J1" s="4"/>
      <c r="K1" s="4"/>
      <c r="L1" s="4"/>
      <c r="M1" s="4"/>
      <c r="N1" s="4"/>
      <c r="O1" s="284"/>
      <c r="P1" s="38"/>
      <c r="Q1" s="39"/>
      <c r="V1" s="34"/>
      <c r="W1" s="34"/>
      <c r="X1" s="34"/>
      <c r="Y1" s="34"/>
      <c r="Z1" s="1"/>
      <c r="AA1" s="1"/>
      <c r="AB1" s="1"/>
      <c r="AC1" s="27"/>
      <c r="AD1" s="27"/>
      <c r="AE1" s="27"/>
      <c r="AF1" s="27"/>
      <c r="AG1" s="27"/>
      <c r="AH1" s="27"/>
      <c r="AI1" s="27"/>
      <c r="AJ1" s="27"/>
      <c r="AK1" s="34"/>
      <c r="AL1" s="1"/>
    </row>
    <row r="2" spans="1:16" ht="11.25" customHeight="1">
      <c r="A2" s="31"/>
      <c r="B2" s="369"/>
      <c r="C2" s="369"/>
      <c r="D2" s="369"/>
      <c r="P2" s="38"/>
    </row>
    <row r="3" spans="1:16" ht="16.5" customHeight="1">
      <c r="A3" s="31"/>
      <c r="B3" s="32"/>
      <c r="C3" s="31"/>
      <c r="D3" s="250"/>
      <c r="E3"/>
      <c r="O3" s="25"/>
      <c r="P3" s="38"/>
    </row>
    <row r="4" spans="1:16" s="1" customFormat="1" ht="16.5" customHeight="1">
      <c r="A4" s="31"/>
      <c r="B4" s="38"/>
      <c r="C4" s="31"/>
      <c r="D4" s="250"/>
      <c r="O4" s="58"/>
      <c r="P4" s="38"/>
    </row>
    <row r="5" spans="1:16" s="1" customFormat="1" ht="14.25">
      <c r="A5" s="346" t="s">
        <v>7</v>
      </c>
      <c r="B5" s="347"/>
      <c r="C5" s="348"/>
      <c r="D5" s="349"/>
      <c r="E5" s="350" t="s">
        <v>120</v>
      </c>
      <c r="F5" s="350" t="s">
        <v>122</v>
      </c>
      <c r="G5" s="350" t="s">
        <v>128</v>
      </c>
      <c r="H5" s="350">
        <v>2008</v>
      </c>
      <c r="I5" s="351" t="s">
        <v>144</v>
      </c>
      <c r="J5" s="350" t="s">
        <v>185</v>
      </c>
      <c r="K5" s="350" t="s">
        <v>187</v>
      </c>
      <c r="L5" s="350" t="s">
        <v>194</v>
      </c>
      <c r="M5" s="350">
        <v>2009</v>
      </c>
      <c r="N5" s="351" t="s">
        <v>196</v>
      </c>
      <c r="O5" s="350" t="str">
        <f>'Fixed Net'!O5</f>
        <v>% change</v>
      </c>
      <c r="P5" s="81"/>
    </row>
    <row r="6" spans="1:16" ht="11.25" customHeight="1" outlineLevel="1">
      <c r="A6" s="93"/>
      <c r="B6" s="94"/>
      <c r="C6" s="95"/>
      <c r="E6" s="343">
        <v>120</v>
      </c>
      <c r="F6" s="343">
        <v>128</v>
      </c>
      <c r="G6" s="343">
        <v>136</v>
      </c>
      <c r="H6" s="343">
        <v>140</v>
      </c>
      <c r="I6" s="344">
        <v>144</v>
      </c>
      <c r="J6" s="343">
        <v>148</v>
      </c>
      <c r="K6" s="343">
        <v>156</v>
      </c>
      <c r="L6" s="343">
        <v>164</v>
      </c>
      <c r="M6" s="343">
        <v>168</v>
      </c>
      <c r="N6" s="344">
        <v>172</v>
      </c>
      <c r="O6" s="345"/>
      <c r="P6" s="81"/>
    </row>
    <row r="7" spans="1:16" s="18" customFormat="1" ht="15" customHeight="1">
      <c r="A7" s="371" t="s">
        <v>95</v>
      </c>
      <c r="B7" s="372"/>
      <c r="C7" s="372"/>
      <c r="D7" s="251"/>
      <c r="E7" s="202"/>
      <c r="F7" s="202"/>
      <c r="G7" s="202"/>
      <c r="H7" s="202"/>
      <c r="I7" s="204"/>
      <c r="J7" s="202"/>
      <c r="K7" s="202"/>
      <c r="L7" s="202"/>
      <c r="M7" s="202"/>
      <c r="N7" s="204"/>
      <c r="O7" s="216"/>
      <c r="P7" s="98"/>
    </row>
    <row r="8" spans="1:16" ht="12.75">
      <c r="A8" s="91"/>
      <c r="B8" s="91" t="s">
        <v>5</v>
      </c>
      <c r="C8" s="91"/>
      <c r="D8" s="181">
        <v>4.1</v>
      </c>
      <c r="E8" s="89">
        <v>397.4</v>
      </c>
      <c r="F8" s="89">
        <v>420</v>
      </c>
      <c r="G8" s="89">
        <v>441.6</v>
      </c>
      <c r="H8" s="89">
        <v>1668</v>
      </c>
      <c r="I8" s="132">
        <v>403.6</v>
      </c>
      <c r="J8" s="89">
        <v>391.8</v>
      </c>
      <c r="K8" s="89">
        <v>393.1</v>
      </c>
      <c r="L8" s="89">
        <v>385.9</v>
      </c>
      <c r="M8" s="89">
        <v>1574.4</v>
      </c>
      <c r="N8" s="132">
        <v>365.2</v>
      </c>
      <c r="O8" s="136">
        <f>N8/I8-1</f>
        <v>-0.09514370664023797</v>
      </c>
      <c r="P8" s="81"/>
    </row>
    <row r="9" spans="1:16" ht="12.75">
      <c r="A9" s="91"/>
      <c r="B9" s="91" t="s">
        <v>47</v>
      </c>
      <c r="C9" s="91"/>
      <c r="D9" s="181">
        <v>4.13</v>
      </c>
      <c r="E9" s="89">
        <v>165.6</v>
      </c>
      <c r="F9" s="89">
        <v>179</v>
      </c>
      <c r="G9" s="89">
        <v>168.4</v>
      </c>
      <c r="H9" s="89">
        <v>667.4</v>
      </c>
      <c r="I9" s="132">
        <v>150.1</v>
      </c>
      <c r="J9" s="89">
        <v>157.7</v>
      </c>
      <c r="K9" s="89">
        <v>157.7</v>
      </c>
      <c r="L9" s="89">
        <v>149.2</v>
      </c>
      <c r="M9" s="89">
        <v>614.7</v>
      </c>
      <c r="N9" s="132">
        <v>135.5</v>
      </c>
      <c r="O9" s="136">
        <f aca="true" t="shared" si="0" ref="O9:O16">N9/I9-1</f>
        <v>-0.09726848767488339</v>
      </c>
      <c r="P9" s="81"/>
    </row>
    <row r="10" spans="1:16" ht="12.75">
      <c r="A10" s="91"/>
      <c r="B10" s="91" t="s">
        <v>123</v>
      </c>
      <c r="C10" s="91"/>
      <c r="D10" s="181" t="s">
        <v>98</v>
      </c>
      <c r="E10" s="179">
        <v>71.1</v>
      </c>
      <c r="F10" s="179">
        <v>82.4</v>
      </c>
      <c r="G10" s="179">
        <v>92.3</v>
      </c>
      <c r="H10" s="179">
        <v>310.3</v>
      </c>
      <c r="I10" s="180">
        <v>72.8</v>
      </c>
      <c r="J10" s="179">
        <v>75.6</v>
      </c>
      <c r="K10" s="179">
        <v>77.1</v>
      </c>
      <c r="L10" s="179">
        <v>74.8</v>
      </c>
      <c r="M10" s="179">
        <v>300.3</v>
      </c>
      <c r="N10" s="180">
        <v>73.5</v>
      </c>
      <c r="O10" s="136">
        <f t="shared" si="0"/>
        <v>0.009615384615384581</v>
      </c>
      <c r="P10" s="81"/>
    </row>
    <row r="11" spans="1:16" ht="12.75">
      <c r="A11" s="91"/>
      <c r="B11" s="91" t="s">
        <v>60</v>
      </c>
      <c r="C11" s="91"/>
      <c r="D11" s="181">
        <v>4.2</v>
      </c>
      <c r="E11" s="89">
        <v>128.2</v>
      </c>
      <c r="F11" s="89">
        <v>157.8</v>
      </c>
      <c r="G11" s="89">
        <v>121.1</v>
      </c>
      <c r="H11" s="89">
        <v>523.6</v>
      </c>
      <c r="I11" s="132">
        <v>105.4</v>
      </c>
      <c r="J11" s="89">
        <v>119.3</v>
      </c>
      <c r="K11" s="89">
        <v>142.8</v>
      </c>
      <c r="L11" s="89">
        <v>109.4</v>
      </c>
      <c r="M11" s="89">
        <v>476.9</v>
      </c>
      <c r="N11" s="132">
        <v>100.3</v>
      </c>
      <c r="O11" s="136">
        <f t="shared" si="0"/>
        <v>-0.048387096774193616</v>
      </c>
      <c r="P11" s="81"/>
    </row>
    <row r="12" spans="1:16" ht="12.75">
      <c r="A12" s="95"/>
      <c r="B12" s="95" t="s">
        <v>6</v>
      </c>
      <c r="C12" s="91"/>
      <c r="D12" s="181">
        <v>4.3</v>
      </c>
      <c r="E12" s="89">
        <v>46.4</v>
      </c>
      <c r="F12" s="89">
        <v>50.5</v>
      </c>
      <c r="G12" s="89">
        <v>48.5</v>
      </c>
      <c r="H12" s="89">
        <v>189.5</v>
      </c>
      <c r="I12" s="132">
        <v>45.7</v>
      </c>
      <c r="J12" s="89">
        <v>42.4</v>
      </c>
      <c r="K12" s="89">
        <v>48.5</v>
      </c>
      <c r="L12" s="89">
        <v>43.7</v>
      </c>
      <c r="M12" s="89">
        <v>180.3</v>
      </c>
      <c r="N12" s="132">
        <v>39.5</v>
      </c>
      <c r="O12" s="136">
        <f t="shared" si="0"/>
        <v>-0.1356673960612692</v>
      </c>
      <c r="P12" s="81"/>
    </row>
    <row r="13" spans="1:16" ht="12.75">
      <c r="A13" s="95"/>
      <c r="B13" s="95" t="s">
        <v>103</v>
      </c>
      <c r="C13" s="91"/>
      <c r="D13" s="181" t="s">
        <v>25</v>
      </c>
      <c r="E13" s="89">
        <v>12.7</v>
      </c>
      <c r="F13" s="89">
        <v>15.8</v>
      </c>
      <c r="G13" s="89">
        <v>18.4</v>
      </c>
      <c r="H13" s="89">
        <v>59</v>
      </c>
      <c r="I13" s="132">
        <v>15.4</v>
      </c>
      <c r="J13" s="89">
        <v>18.4</v>
      </c>
      <c r="K13" s="89">
        <v>22.7</v>
      </c>
      <c r="L13" s="89">
        <v>24.2</v>
      </c>
      <c r="M13" s="89">
        <v>80.7</v>
      </c>
      <c r="N13" s="132">
        <v>23.2</v>
      </c>
      <c r="O13" s="136">
        <f t="shared" si="0"/>
        <v>0.5064935064935063</v>
      </c>
      <c r="P13" s="81"/>
    </row>
    <row r="14" spans="1:16" ht="12.75">
      <c r="A14" s="95"/>
      <c r="B14" s="95" t="s">
        <v>104</v>
      </c>
      <c r="C14" s="91"/>
      <c r="D14" s="181" t="s">
        <v>105</v>
      </c>
      <c r="E14" s="89">
        <v>2.5</v>
      </c>
      <c r="F14" s="89">
        <v>3.9</v>
      </c>
      <c r="G14" s="89">
        <v>3.7</v>
      </c>
      <c r="H14" s="89">
        <v>11.9</v>
      </c>
      <c r="I14" s="132">
        <v>3.9</v>
      </c>
      <c r="J14" s="89">
        <v>5.2</v>
      </c>
      <c r="K14" s="89">
        <v>6.2</v>
      </c>
      <c r="L14" s="89">
        <v>6.4</v>
      </c>
      <c r="M14" s="89">
        <v>21.7</v>
      </c>
      <c r="N14" s="132">
        <v>6.9</v>
      </c>
      <c r="O14" s="136">
        <f t="shared" si="0"/>
        <v>0.7692307692307694</v>
      </c>
      <c r="P14" s="81"/>
    </row>
    <row r="15" spans="1:16" ht="12.75">
      <c r="A15" s="95"/>
      <c r="B15" s="95" t="s">
        <v>63</v>
      </c>
      <c r="C15" s="91"/>
      <c r="D15" s="181">
        <v>4.4</v>
      </c>
      <c r="E15" s="89">
        <v>5.7</v>
      </c>
      <c r="F15" s="89">
        <v>5.3</v>
      </c>
      <c r="G15" s="89">
        <v>4.7</v>
      </c>
      <c r="H15" s="89">
        <v>20.3</v>
      </c>
      <c r="I15" s="132">
        <v>5.6</v>
      </c>
      <c r="J15" s="89">
        <v>4.6</v>
      </c>
      <c r="K15" s="89">
        <v>3.3</v>
      </c>
      <c r="L15" s="89">
        <v>2.1</v>
      </c>
      <c r="M15" s="89">
        <v>15.6</v>
      </c>
      <c r="N15" s="132">
        <v>1.8</v>
      </c>
      <c r="O15" s="136">
        <f t="shared" si="0"/>
        <v>-0.6785714285714286</v>
      </c>
      <c r="P15" s="81"/>
    </row>
    <row r="16" spans="1:20" s="18" customFormat="1" ht="12.75">
      <c r="A16" s="200"/>
      <c r="B16" s="200" t="s">
        <v>46</v>
      </c>
      <c r="C16" s="199"/>
      <c r="D16" s="238">
        <v>4.5</v>
      </c>
      <c r="E16" s="206">
        <v>-15.3</v>
      </c>
      <c r="F16" s="206">
        <v>-19</v>
      </c>
      <c r="G16" s="206">
        <v>-14.3</v>
      </c>
      <c r="H16" s="206">
        <v>-59.1</v>
      </c>
      <c r="I16" s="207">
        <v>-12.2</v>
      </c>
      <c r="J16" s="206">
        <v>-14.4</v>
      </c>
      <c r="K16" s="206">
        <v>-19.600000000000087</v>
      </c>
      <c r="L16" s="206">
        <v>-12.900000000000276</v>
      </c>
      <c r="M16" s="206">
        <v>-59.100000000000364</v>
      </c>
      <c r="N16" s="207">
        <v>-11.7</v>
      </c>
      <c r="O16" s="354">
        <f t="shared" si="0"/>
        <v>-0.04098360655737876</v>
      </c>
      <c r="P16" s="81"/>
      <c r="Q16" s="1"/>
      <c r="R16" s="1"/>
      <c r="S16" s="1"/>
      <c r="T16" s="1"/>
    </row>
    <row r="17" spans="1:16" s="1" customFormat="1" ht="12.75">
      <c r="A17" s="95"/>
      <c r="B17" s="81" t="s">
        <v>116</v>
      </c>
      <c r="C17" s="81"/>
      <c r="D17" s="172"/>
      <c r="E17" s="90">
        <f aca="true" t="shared" si="1" ref="E17:N17">+E25</f>
        <v>814.3</v>
      </c>
      <c r="F17" s="90">
        <f t="shared" si="1"/>
        <v>895.7</v>
      </c>
      <c r="G17" s="90">
        <f t="shared" si="1"/>
        <v>884.4000000000001</v>
      </c>
      <c r="H17" s="90">
        <f t="shared" si="1"/>
        <v>3390.9</v>
      </c>
      <c r="I17" s="135">
        <f t="shared" si="1"/>
        <v>790.3</v>
      </c>
      <c r="J17" s="90">
        <f t="shared" si="1"/>
        <v>800.6000000000001</v>
      </c>
      <c r="K17" s="90">
        <f t="shared" si="1"/>
        <v>831.7999999999997</v>
      </c>
      <c r="L17" s="90">
        <f t="shared" si="1"/>
        <v>782.8000000000002</v>
      </c>
      <c r="M17" s="90">
        <f t="shared" si="1"/>
        <v>3205.5</v>
      </c>
      <c r="N17" s="135">
        <f t="shared" si="1"/>
        <v>734.1999999999999</v>
      </c>
      <c r="O17" s="142">
        <f>N17/I17-1</f>
        <v>-0.07098570163229156</v>
      </c>
      <c r="P17" s="81"/>
    </row>
    <row r="18" spans="1:16" s="18" customFormat="1" ht="21" customHeight="1">
      <c r="A18" s="371" t="s">
        <v>96</v>
      </c>
      <c r="B18" s="373">
        <v>0</v>
      </c>
      <c r="C18" s="373">
        <v>0</v>
      </c>
      <c r="D18" s="234"/>
      <c r="E18" s="235"/>
      <c r="F18" s="235"/>
      <c r="G18" s="235"/>
      <c r="H18" s="235"/>
      <c r="I18" s="237"/>
      <c r="J18" s="235"/>
      <c r="K18" s="235"/>
      <c r="L18" s="235"/>
      <c r="M18" s="235"/>
      <c r="N18" s="237"/>
      <c r="O18" s="239"/>
      <c r="P18" s="98"/>
    </row>
    <row r="19" spans="1:16" ht="12.75">
      <c r="A19" s="97"/>
      <c r="B19" s="91" t="s">
        <v>154</v>
      </c>
      <c r="C19" s="97"/>
      <c r="D19" s="16" t="s">
        <v>36</v>
      </c>
      <c r="E19" s="68">
        <v>597.5</v>
      </c>
      <c r="F19" s="68">
        <v>628.1</v>
      </c>
      <c r="G19" s="68">
        <v>625</v>
      </c>
      <c r="H19" s="68">
        <v>2413.4</v>
      </c>
      <c r="I19" s="134">
        <v>563.9</v>
      </c>
      <c r="J19" s="68">
        <v>586.8</v>
      </c>
      <c r="K19" s="68">
        <v>601.5</v>
      </c>
      <c r="L19" s="68">
        <v>577.7</v>
      </c>
      <c r="M19" s="68">
        <v>2329.9</v>
      </c>
      <c r="N19" s="134">
        <v>555</v>
      </c>
      <c r="O19" s="136">
        <f aca="true" t="shared" si="2" ref="O19:O24">N19/I19-1</f>
        <v>-0.015782940237630716</v>
      </c>
      <c r="P19" s="81"/>
    </row>
    <row r="20" spans="1:16" ht="12.75">
      <c r="A20" s="97"/>
      <c r="B20" s="91" t="s">
        <v>33</v>
      </c>
      <c r="C20" s="97"/>
      <c r="D20" s="16" t="s">
        <v>38</v>
      </c>
      <c r="E20" s="68">
        <v>54.1</v>
      </c>
      <c r="F20" s="68">
        <v>70.4</v>
      </c>
      <c r="G20" s="68">
        <v>84.2</v>
      </c>
      <c r="H20" s="68">
        <v>269.8</v>
      </c>
      <c r="I20" s="134">
        <v>57.3</v>
      </c>
      <c r="J20" s="68">
        <v>51</v>
      </c>
      <c r="K20" s="68">
        <v>59.5</v>
      </c>
      <c r="L20" s="68">
        <v>60.5</v>
      </c>
      <c r="M20" s="68">
        <v>228.3</v>
      </c>
      <c r="N20" s="134">
        <v>45.8</v>
      </c>
      <c r="O20" s="136">
        <f t="shared" si="2"/>
        <v>-0.20069808027923208</v>
      </c>
      <c r="P20" s="81"/>
    </row>
    <row r="21" spans="1:16" ht="12.75">
      <c r="A21" s="91"/>
      <c r="B21" s="91" t="s">
        <v>34</v>
      </c>
      <c r="C21" s="91"/>
      <c r="D21" s="16" t="s">
        <v>39</v>
      </c>
      <c r="E21" s="68">
        <v>39.6</v>
      </c>
      <c r="F21" s="68">
        <v>62.5</v>
      </c>
      <c r="G21" s="68">
        <v>29.6</v>
      </c>
      <c r="H21" s="68">
        <v>182.1</v>
      </c>
      <c r="I21" s="134">
        <v>34</v>
      </c>
      <c r="J21" s="68">
        <v>28.5</v>
      </c>
      <c r="K21" s="68">
        <v>51.2</v>
      </c>
      <c r="L21" s="68">
        <v>22.8</v>
      </c>
      <c r="M21" s="68">
        <v>136.5</v>
      </c>
      <c r="N21" s="134">
        <v>26.3</v>
      </c>
      <c r="O21" s="136">
        <f t="shared" si="2"/>
        <v>-0.2264705882352941</v>
      </c>
      <c r="P21" s="81"/>
    </row>
    <row r="22" spans="1:16" ht="12.75">
      <c r="A22" s="91"/>
      <c r="B22" s="91" t="s">
        <v>35</v>
      </c>
      <c r="C22" s="97"/>
      <c r="D22" s="16" t="s">
        <v>40</v>
      </c>
      <c r="E22" s="68">
        <v>122.3</v>
      </c>
      <c r="F22" s="68">
        <v>130.3</v>
      </c>
      <c r="G22" s="68">
        <v>143.3</v>
      </c>
      <c r="H22" s="68">
        <v>510.8</v>
      </c>
      <c r="I22" s="134">
        <v>126.1</v>
      </c>
      <c r="J22" s="68">
        <v>125.8</v>
      </c>
      <c r="K22" s="68">
        <v>114.1</v>
      </c>
      <c r="L22" s="68">
        <v>114</v>
      </c>
      <c r="M22" s="68">
        <v>480</v>
      </c>
      <c r="N22" s="134">
        <v>98.5</v>
      </c>
      <c r="O22" s="136">
        <f t="shared" si="2"/>
        <v>-0.21887390959555908</v>
      </c>
      <c r="P22" s="81"/>
    </row>
    <row r="23" spans="1:16" s="1" customFormat="1" ht="12.75">
      <c r="A23" s="95"/>
      <c r="B23" s="95" t="s">
        <v>155</v>
      </c>
      <c r="C23" s="81"/>
      <c r="D23" s="16" t="s">
        <v>41</v>
      </c>
      <c r="E23" s="68">
        <v>11.2</v>
      </c>
      <c r="F23" s="68">
        <v>15.1</v>
      </c>
      <c r="G23" s="68">
        <v>17.8</v>
      </c>
      <c r="H23" s="68">
        <v>61.4</v>
      </c>
      <c r="I23" s="134">
        <v>17.9</v>
      </c>
      <c r="J23" s="68">
        <v>19.000000000000135</v>
      </c>
      <c r="K23" s="68">
        <v>15.099999999999774</v>
      </c>
      <c r="L23" s="68">
        <v>18.2</v>
      </c>
      <c r="M23" s="68">
        <v>70.1999999999999</v>
      </c>
      <c r="N23" s="134">
        <v>18</v>
      </c>
      <c r="O23" s="136">
        <f t="shared" si="2"/>
        <v>0.005586592178770999</v>
      </c>
      <c r="P23" s="81"/>
    </row>
    <row r="24" spans="1:16" ht="12.75">
      <c r="A24" s="200"/>
      <c r="B24" s="200" t="s">
        <v>177</v>
      </c>
      <c r="C24" s="199"/>
      <c r="D24" s="238" t="s">
        <v>42</v>
      </c>
      <c r="E24" s="206">
        <v>-10.4</v>
      </c>
      <c r="F24" s="206">
        <v>-10.7</v>
      </c>
      <c r="G24" s="206">
        <v>-15.5</v>
      </c>
      <c r="H24" s="206">
        <v>-46.6</v>
      </c>
      <c r="I24" s="207">
        <v>-8.9</v>
      </c>
      <c r="J24" s="206">
        <v>-10.5</v>
      </c>
      <c r="K24" s="206">
        <v>-9.6</v>
      </c>
      <c r="L24" s="206">
        <v>-10.4</v>
      </c>
      <c r="M24" s="206">
        <v>-39.4</v>
      </c>
      <c r="N24" s="207">
        <v>-9.4</v>
      </c>
      <c r="O24" s="354">
        <f t="shared" si="2"/>
        <v>0.05617977528089879</v>
      </c>
      <c r="P24" s="81"/>
    </row>
    <row r="25" spans="1:20" s="4" customFormat="1" ht="13.5" customHeight="1">
      <c r="A25" s="81"/>
      <c r="B25" s="374" t="s">
        <v>116</v>
      </c>
      <c r="C25" s="375"/>
      <c r="D25" s="17" t="s">
        <v>43</v>
      </c>
      <c r="E25" s="70">
        <v>814.3</v>
      </c>
      <c r="F25" s="70">
        <v>895.7</v>
      </c>
      <c r="G25" s="70">
        <v>884.4</v>
      </c>
      <c r="H25" s="70">
        <v>3390.9</v>
      </c>
      <c r="I25" s="133">
        <v>790.3</v>
      </c>
      <c r="J25" s="70">
        <v>800.6</v>
      </c>
      <c r="K25" s="70">
        <v>831.8</v>
      </c>
      <c r="L25" s="70">
        <v>782.8</v>
      </c>
      <c r="M25" s="70">
        <v>3205.5</v>
      </c>
      <c r="N25" s="133">
        <v>734.2</v>
      </c>
      <c r="O25" s="142">
        <f>N25/I25-1</f>
        <v>-0.07098570163229156</v>
      </c>
      <c r="P25" s="81"/>
      <c r="Q25" s="6"/>
      <c r="R25" s="6"/>
      <c r="S25" s="6"/>
      <c r="T25" s="6"/>
    </row>
    <row r="26" spans="1:16" s="18" customFormat="1" ht="21" customHeight="1">
      <c r="A26" s="371" t="s">
        <v>71</v>
      </c>
      <c r="B26" s="373">
        <v>0</v>
      </c>
      <c r="C26" s="373">
        <v>0</v>
      </c>
      <c r="D26" s="253"/>
      <c r="E26" s="235"/>
      <c r="F26" s="235"/>
      <c r="G26" s="235"/>
      <c r="H26" s="235"/>
      <c r="I26" s="236"/>
      <c r="J26" s="235"/>
      <c r="K26" s="235"/>
      <c r="L26" s="235"/>
      <c r="M26" s="235"/>
      <c r="N26" s="236"/>
      <c r="O26" s="239"/>
      <c r="P26" s="98"/>
    </row>
    <row r="27" spans="1:16" ht="12.75">
      <c r="A27" s="81"/>
      <c r="B27" s="91" t="s">
        <v>5</v>
      </c>
      <c r="C27" s="81"/>
      <c r="D27" s="16" t="s">
        <v>36</v>
      </c>
      <c r="E27" s="68">
        <v>9.9</v>
      </c>
      <c r="F27" s="68">
        <v>9.2</v>
      </c>
      <c r="G27" s="68">
        <v>7.799999999999994</v>
      </c>
      <c r="H27" s="68">
        <v>36.2</v>
      </c>
      <c r="I27" s="134">
        <v>10.9</v>
      </c>
      <c r="J27" s="68">
        <v>10</v>
      </c>
      <c r="K27" s="68">
        <v>10.6</v>
      </c>
      <c r="L27" s="68">
        <v>14.9</v>
      </c>
      <c r="M27" s="68">
        <v>46.4</v>
      </c>
      <c r="N27" s="134">
        <v>9.5</v>
      </c>
      <c r="O27" s="136">
        <f aca="true" t="shared" si="3" ref="O27:O32">N27/I27-1</f>
        <v>-0.12844036697247707</v>
      </c>
      <c r="P27" s="81"/>
    </row>
    <row r="28" spans="1:16" ht="12.75">
      <c r="A28" s="97"/>
      <c r="B28" s="91" t="s">
        <v>47</v>
      </c>
      <c r="C28" s="97"/>
      <c r="D28" s="16" t="s">
        <v>37</v>
      </c>
      <c r="E28" s="68">
        <v>4.5</v>
      </c>
      <c r="F28" s="68">
        <v>0.3000000000000007</v>
      </c>
      <c r="G28" s="68">
        <v>1.2</v>
      </c>
      <c r="H28" s="68">
        <v>11.7</v>
      </c>
      <c r="I28" s="134">
        <v>0.3</v>
      </c>
      <c r="J28" s="68">
        <v>2</v>
      </c>
      <c r="K28" s="68">
        <v>1.7</v>
      </c>
      <c r="L28" s="68">
        <v>3.7</v>
      </c>
      <c r="M28" s="68">
        <v>7.7</v>
      </c>
      <c r="N28" s="134">
        <v>0.6</v>
      </c>
      <c r="O28" s="136">
        <f t="shared" si="3"/>
        <v>1</v>
      </c>
      <c r="P28" s="81"/>
    </row>
    <row r="29" spans="1:16" ht="12.75">
      <c r="A29" s="97"/>
      <c r="B29" s="91" t="s">
        <v>123</v>
      </c>
      <c r="C29" s="97"/>
      <c r="D29" s="183" t="s">
        <v>99</v>
      </c>
      <c r="E29" s="173">
        <v>1</v>
      </c>
      <c r="F29" s="173">
        <v>0.9</v>
      </c>
      <c r="G29" s="173">
        <v>1.2</v>
      </c>
      <c r="H29" s="173">
        <v>4.1</v>
      </c>
      <c r="I29" s="134">
        <v>1.8</v>
      </c>
      <c r="J29" s="173">
        <v>3.1</v>
      </c>
      <c r="K29" s="173">
        <v>-0.8000000000000007</v>
      </c>
      <c r="L29" s="173">
        <v>2.6</v>
      </c>
      <c r="M29" s="173">
        <v>6.7</v>
      </c>
      <c r="N29" s="134">
        <v>1.2</v>
      </c>
      <c r="O29" s="136">
        <f t="shared" si="3"/>
        <v>-0.33333333333333337</v>
      </c>
      <c r="P29" s="81"/>
    </row>
    <row r="30" spans="1:16" ht="12.75">
      <c r="A30" s="97"/>
      <c r="B30" s="91" t="s">
        <v>60</v>
      </c>
      <c r="C30" s="97"/>
      <c r="D30" s="16" t="s">
        <v>38</v>
      </c>
      <c r="E30" s="68">
        <v>0.2</v>
      </c>
      <c r="F30" s="68">
        <v>0.4</v>
      </c>
      <c r="G30" s="68">
        <v>1.8</v>
      </c>
      <c r="H30" s="68">
        <v>2.5</v>
      </c>
      <c r="I30" s="134">
        <v>0.8</v>
      </c>
      <c r="J30" s="68">
        <v>-0.3</v>
      </c>
      <c r="K30" s="68">
        <v>0.3</v>
      </c>
      <c r="L30" s="68">
        <v>1.3</v>
      </c>
      <c r="M30" s="68">
        <v>2.1</v>
      </c>
      <c r="N30" s="134">
        <v>0.2</v>
      </c>
      <c r="O30" s="136">
        <f t="shared" si="3"/>
        <v>-0.75</v>
      </c>
      <c r="P30" s="81"/>
    </row>
    <row r="31" spans="1:16" ht="12.75">
      <c r="A31" s="91"/>
      <c r="B31" s="95" t="s">
        <v>6</v>
      </c>
      <c r="C31" s="91"/>
      <c r="D31" s="16" t="s">
        <v>39</v>
      </c>
      <c r="E31" s="68">
        <v>5.8</v>
      </c>
      <c r="F31" s="68">
        <v>4.4</v>
      </c>
      <c r="G31" s="68">
        <v>7.2</v>
      </c>
      <c r="H31" s="68">
        <v>20.3</v>
      </c>
      <c r="I31" s="134">
        <v>1.6</v>
      </c>
      <c r="J31" s="68">
        <v>3.1</v>
      </c>
      <c r="K31" s="68">
        <v>1.5</v>
      </c>
      <c r="L31" s="68">
        <v>2</v>
      </c>
      <c r="M31" s="68">
        <v>8.2</v>
      </c>
      <c r="N31" s="134">
        <v>0.2</v>
      </c>
      <c r="O31" s="136">
        <f t="shared" si="3"/>
        <v>-0.875</v>
      </c>
      <c r="P31" s="81"/>
    </row>
    <row r="32" spans="1:16" ht="12.75">
      <c r="A32" s="91"/>
      <c r="B32" s="95" t="s">
        <v>103</v>
      </c>
      <c r="C32" s="91"/>
      <c r="D32" s="16" t="s">
        <v>106</v>
      </c>
      <c r="E32" s="68">
        <v>0.1</v>
      </c>
      <c r="F32" s="68">
        <v>0.1</v>
      </c>
      <c r="G32" s="68">
        <v>1.1</v>
      </c>
      <c r="H32" s="68">
        <v>1.7</v>
      </c>
      <c r="I32" s="134">
        <v>0.1</v>
      </c>
      <c r="J32" s="68">
        <v>0.3</v>
      </c>
      <c r="K32" s="68">
        <v>0.1</v>
      </c>
      <c r="L32" s="68">
        <v>0.7</v>
      </c>
      <c r="M32" s="68">
        <v>1.2</v>
      </c>
      <c r="N32" s="134">
        <v>0.5</v>
      </c>
      <c r="O32" s="136" t="s">
        <v>97</v>
      </c>
      <c r="P32" s="81"/>
    </row>
    <row r="33" spans="1:16" ht="12.75">
      <c r="A33" s="91"/>
      <c r="B33" s="95" t="s">
        <v>104</v>
      </c>
      <c r="C33" s="91"/>
      <c r="D33" s="16" t="s">
        <v>107</v>
      </c>
      <c r="E33" s="179">
        <v>0.1</v>
      </c>
      <c r="F33" s="179">
        <v>-0.1</v>
      </c>
      <c r="G33" s="179">
        <v>0.1</v>
      </c>
      <c r="H33" s="179">
        <v>0.1</v>
      </c>
      <c r="I33" s="134">
        <v>0</v>
      </c>
      <c r="J33" s="179">
        <v>0</v>
      </c>
      <c r="K33" s="179">
        <v>0</v>
      </c>
      <c r="L33" s="179">
        <v>0.1</v>
      </c>
      <c r="M33" s="179">
        <v>0.1</v>
      </c>
      <c r="N33" s="134">
        <v>0.1</v>
      </c>
      <c r="O33" s="136" t="s">
        <v>97</v>
      </c>
      <c r="P33" s="81"/>
    </row>
    <row r="34" spans="1:16" s="1" customFormat="1" ht="12.75">
      <c r="A34" s="95"/>
      <c r="B34" s="95" t="s">
        <v>63</v>
      </c>
      <c r="C34" s="81"/>
      <c r="D34" s="16" t="s">
        <v>40</v>
      </c>
      <c r="E34" s="68">
        <v>0</v>
      </c>
      <c r="F34" s="68">
        <v>-0.1</v>
      </c>
      <c r="G34" s="68">
        <v>0.1</v>
      </c>
      <c r="H34" s="68">
        <v>0.1</v>
      </c>
      <c r="I34" s="134">
        <v>0</v>
      </c>
      <c r="J34" s="68">
        <v>0.1</v>
      </c>
      <c r="K34" s="68">
        <v>0.3</v>
      </c>
      <c r="L34" s="68">
        <v>0.2</v>
      </c>
      <c r="M34" s="68">
        <v>0.6</v>
      </c>
      <c r="N34" s="134">
        <v>0</v>
      </c>
      <c r="O34" s="136" t="s">
        <v>97</v>
      </c>
      <c r="P34" s="81"/>
    </row>
    <row r="35" spans="1:20" s="18" customFormat="1" ht="12.75">
      <c r="A35" s="200"/>
      <c r="B35" s="200" t="s">
        <v>46</v>
      </c>
      <c r="C35" s="199"/>
      <c r="D35" s="238" t="s">
        <v>42</v>
      </c>
      <c r="E35" s="206">
        <v>-10.1</v>
      </c>
      <c r="F35" s="206">
        <v>-8.20000000000001</v>
      </c>
      <c r="G35" s="206">
        <v>-13</v>
      </c>
      <c r="H35" s="206">
        <v>-38.5</v>
      </c>
      <c r="I35" s="207">
        <v>-7.1</v>
      </c>
      <c r="J35" s="206">
        <v>-8.9</v>
      </c>
      <c r="K35" s="206">
        <v>-7</v>
      </c>
      <c r="L35" s="206">
        <v>-8.9</v>
      </c>
      <c r="M35" s="206">
        <v>-31.9</v>
      </c>
      <c r="N35" s="207">
        <v>-5.5</v>
      </c>
      <c r="O35" s="354">
        <f>N35/I35-1</f>
        <v>-0.22535211267605626</v>
      </c>
      <c r="P35" s="81"/>
      <c r="Q35" s="1"/>
      <c r="R35" s="1"/>
      <c r="S35" s="1"/>
      <c r="T35" s="1"/>
    </row>
    <row r="36" spans="1:20" s="4" customFormat="1" ht="12.75">
      <c r="A36" s="97"/>
      <c r="B36" s="97" t="s">
        <v>117</v>
      </c>
      <c r="C36" s="97"/>
      <c r="D36" s="59" t="s">
        <v>41</v>
      </c>
      <c r="E36" s="70">
        <v>11.5</v>
      </c>
      <c r="F36" s="70">
        <v>6.9</v>
      </c>
      <c r="G36" s="70">
        <v>7.5</v>
      </c>
      <c r="H36" s="70">
        <v>38.2</v>
      </c>
      <c r="I36" s="352">
        <v>8.4</v>
      </c>
      <c r="J36" s="70">
        <v>9.4</v>
      </c>
      <c r="K36" s="70">
        <v>6.7</v>
      </c>
      <c r="L36" s="70">
        <v>16.6</v>
      </c>
      <c r="M36" s="70">
        <v>41.1</v>
      </c>
      <c r="N36" s="352">
        <v>6.8</v>
      </c>
      <c r="O36" s="142">
        <f>N36/I36-1</f>
        <v>-0.1904761904761908</v>
      </c>
      <c r="P36" s="81"/>
      <c r="Q36" s="6"/>
      <c r="R36" s="6"/>
      <c r="S36" s="6"/>
      <c r="T36" s="6"/>
    </row>
    <row r="37" spans="1:16" s="1" customFormat="1" ht="15">
      <c r="A37" s="93"/>
      <c r="B37" s="94"/>
      <c r="C37" s="95"/>
      <c r="D37" s="172"/>
      <c r="E37" s="131"/>
      <c r="F37" s="131"/>
      <c r="G37" s="131"/>
      <c r="H37" s="131"/>
      <c r="I37" s="161"/>
      <c r="J37" s="131"/>
      <c r="K37" s="131"/>
      <c r="L37" s="131"/>
      <c r="M37" s="131"/>
      <c r="N37" s="161"/>
      <c r="O37" s="136"/>
      <c r="P37" s="81"/>
    </row>
    <row r="38" spans="1:16" s="18" customFormat="1" ht="12.75">
      <c r="A38" s="199" t="s">
        <v>124</v>
      </c>
      <c r="B38" s="200"/>
      <c r="C38" s="200"/>
      <c r="D38" s="251"/>
      <c r="E38" s="202"/>
      <c r="F38" s="202"/>
      <c r="G38" s="202"/>
      <c r="H38" s="202"/>
      <c r="I38" s="203"/>
      <c r="J38" s="202"/>
      <c r="K38" s="202"/>
      <c r="L38" s="202"/>
      <c r="M38" s="202"/>
      <c r="N38" s="203"/>
      <c r="O38" s="239"/>
      <c r="P38" s="98"/>
    </row>
    <row r="39" spans="1:16" ht="12.75">
      <c r="A39" s="91"/>
      <c r="B39" s="91" t="s">
        <v>5</v>
      </c>
      <c r="C39" s="91"/>
      <c r="D39" s="181">
        <v>5.1</v>
      </c>
      <c r="E39" s="68">
        <v>139.5</v>
      </c>
      <c r="F39" s="68">
        <v>159.2</v>
      </c>
      <c r="G39" s="68">
        <v>132.1</v>
      </c>
      <c r="H39" s="68">
        <v>600.9</v>
      </c>
      <c r="I39" s="134">
        <v>160.7</v>
      </c>
      <c r="J39" s="68">
        <v>147.1</v>
      </c>
      <c r="K39" s="68">
        <v>139.1</v>
      </c>
      <c r="L39" s="68">
        <v>138.8</v>
      </c>
      <c r="M39" s="68">
        <v>585.7</v>
      </c>
      <c r="N39" s="134">
        <v>144.4</v>
      </c>
      <c r="O39" s="136">
        <f aca="true" t="shared" si="4" ref="O39:O47">N39/I39-1</f>
        <v>-0.10143123833229606</v>
      </c>
      <c r="P39" s="81"/>
    </row>
    <row r="40" spans="1:16" ht="12.75">
      <c r="A40" s="91"/>
      <c r="B40" s="91" t="s">
        <v>47</v>
      </c>
      <c r="C40" s="91"/>
      <c r="D40" s="181">
        <v>5.6</v>
      </c>
      <c r="E40" s="68">
        <v>96</v>
      </c>
      <c r="F40" s="68">
        <v>100</v>
      </c>
      <c r="G40" s="68">
        <v>81.99999999999994</v>
      </c>
      <c r="H40" s="68">
        <v>370.9</v>
      </c>
      <c r="I40" s="134">
        <v>76.6</v>
      </c>
      <c r="J40" s="68">
        <v>87.9</v>
      </c>
      <c r="K40" s="68">
        <v>89.6</v>
      </c>
      <c r="L40" s="68">
        <v>73</v>
      </c>
      <c r="M40" s="68">
        <v>327.1</v>
      </c>
      <c r="N40" s="134">
        <v>72.5</v>
      </c>
      <c r="O40" s="136">
        <f t="shared" si="4"/>
        <v>-0.05352480417754557</v>
      </c>
      <c r="P40" s="81"/>
    </row>
    <row r="41" spans="1:16" ht="12.75">
      <c r="A41" s="91"/>
      <c r="B41" s="91" t="s">
        <v>123</v>
      </c>
      <c r="C41" s="91"/>
      <c r="D41" s="181" t="s">
        <v>100</v>
      </c>
      <c r="E41" s="173">
        <v>35</v>
      </c>
      <c r="F41" s="173">
        <v>41.3</v>
      </c>
      <c r="G41" s="173">
        <v>45.2</v>
      </c>
      <c r="H41" s="173">
        <v>153.4</v>
      </c>
      <c r="I41" s="134">
        <v>36.7</v>
      </c>
      <c r="J41" s="173">
        <v>38.8</v>
      </c>
      <c r="K41" s="173">
        <v>36</v>
      </c>
      <c r="L41" s="173">
        <v>38.4</v>
      </c>
      <c r="M41" s="173">
        <v>149.9</v>
      </c>
      <c r="N41" s="134">
        <v>34.8</v>
      </c>
      <c r="O41" s="136">
        <f t="shared" si="4"/>
        <v>-0.05177111716621263</v>
      </c>
      <c r="P41" s="81"/>
    </row>
    <row r="42" spans="1:16" ht="12.75">
      <c r="A42" s="91"/>
      <c r="B42" s="91" t="s">
        <v>60</v>
      </c>
      <c r="C42" s="91"/>
      <c r="D42" s="181">
        <v>5.2</v>
      </c>
      <c r="E42" s="68">
        <v>49.4</v>
      </c>
      <c r="F42" s="68">
        <v>73.3</v>
      </c>
      <c r="G42" s="68">
        <v>34.9</v>
      </c>
      <c r="H42" s="68">
        <v>199.8</v>
      </c>
      <c r="I42" s="134">
        <v>32.6</v>
      </c>
      <c r="J42" s="68">
        <v>40.6</v>
      </c>
      <c r="K42" s="68">
        <v>65</v>
      </c>
      <c r="L42" s="68">
        <v>32.6</v>
      </c>
      <c r="M42" s="68">
        <v>170.8</v>
      </c>
      <c r="N42" s="134">
        <v>28.8</v>
      </c>
      <c r="O42" s="136">
        <f t="shared" si="4"/>
        <v>-0.1165644171779141</v>
      </c>
      <c r="P42" s="81"/>
    </row>
    <row r="43" spans="1:16" ht="12.75">
      <c r="A43" s="91"/>
      <c r="B43" s="95" t="s">
        <v>6</v>
      </c>
      <c r="C43" s="97"/>
      <c r="D43" s="181">
        <v>5.3</v>
      </c>
      <c r="E43" s="68">
        <v>15.5</v>
      </c>
      <c r="F43" s="68">
        <v>17</v>
      </c>
      <c r="G43" s="68">
        <v>11.6</v>
      </c>
      <c r="H43" s="68">
        <v>58.8</v>
      </c>
      <c r="I43" s="134">
        <v>10.3</v>
      </c>
      <c r="J43" s="68">
        <v>11.4</v>
      </c>
      <c r="K43" s="68">
        <v>13.7</v>
      </c>
      <c r="L43" s="68">
        <v>12.8</v>
      </c>
      <c r="M43" s="68">
        <v>48.2</v>
      </c>
      <c r="N43" s="134">
        <v>11.5</v>
      </c>
      <c r="O43" s="136">
        <f t="shared" si="4"/>
        <v>0.11650485436893199</v>
      </c>
      <c r="P43" s="81"/>
    </row>
    <row r="44" spans="1:22" ht="12.75">
      <c r="A44" s="91"/>
      <c r="B44" s="95" t="s">
        <v>103</v>
      </c>
      <c r="C44" s="97"/>
      <c r="D44" s="183" t="s">
        <v>108</v>
      </c>
      <c r="E44" s="68">
        <v>-9.6</v>
      </c>
      <c r="F44" s="68">
        <v>-9.1</v>
      </c>
      <c r="G44" s="68">
        <v>-4.4</v>
      </c>
      <c r="H44" s="68">
        <v>-36.1</v>
      </c>
      <c r="I44" s="134">
        <v>-6.8</v>
      </c>
      <c r="J44" s="68">
        <v>-7.4</v>
      </c>
      <c r="K44" s="68">
        <v>-3.9</v>
      </c>
      <c r="L44" s="68">
        <v>-5.5</v>
      </c>
      <c r="M44" s="68">
        <v>-23.6</v>
      </c>
      <c r="N44" s="134">
        <v>-5</v>
      </c>
      <c r="O44" s="136">
        <f t="shared" si="4"/>
        <v>-0.2647058823529411</v>
      </c>
      <c r="P44" s="173"/>
      <c r="Q44" s="173"/>
      <c r="R44" s="174"/>
      <c r="S44" s="175"/>
      <c r="T44" s="173"/>
      <c r="U44" s="173"/>
      <c r="V44" s="173"/>
    </row>
    <row r="45" spans="1:22" ht="12.75">
      <c r="A45" s="91"/>
      <c r="B45" s="95" t="s">
        <v>104</v>
      </c>
      <c r="C45" s="97"/>
      <c r="D45" s="183" t="s">
        <v>109</v>
      </c>
      <c r="E45" s="68">
        <v>-5.2</v>
      </c>
      <c r="F45" s="68">
        <v>-4.4</v>
      </c>
      <c r="G45" s="68">
        <v>-3.9</v>
      </c>
      <c r="H45" s="68">
        <v>-19.5</v>
      </c>
      <c r="I45" s="134">
        <v>-4.3</v>
      </c>
      <c r="J45" s="68">
        <v>-4</v>
      </c>
      <c r="K45" s="68">
        <v>-2.9</v>
      </c>
      <c r="L45" s="68">
        <v>-2.2</v>
      </c>
      <c r="M45" s="68">
        <v>-13.4</v>
      </c>
      <c r="N45" s="134">
        <v>-1.5</v>
      </c>
      <c r="O45" s="136">
        <f t="shared" si="4"/>
        <v>-0.6511627906976745</v>
      </c>
      <c r="P45" s="173"/>
      <c r="Q45" s="173"/>
      <c r="R45" s="174"/>
      <c r="S45" s="175"/>
      <c r="T45" s="173"/>
      <c r="U45" s="173"/>
      <c r="V45" s="173"/>
    </row>
    <row r="46" spans="1:16" ht="12.75">
      <c r="A46" s="95"/>
      <c r="B46" s="95" t="s">
        <v>63</v>
      </c>
      <c r="C46" s="95"/>
      <c r="D46" s="181">
        <v>5.4</v>
      </c>
      <c r="E46" s="68">
        <v>0.8</v>
      </c>
      <c r="F46" s="68">
        <v>0.8</v>
      </c>
      <c r="G46" s="68">
        <v>1.3</v>
      </c>
      <c r="H46" s="68">
        <v>4</v>
      </c>
      <c r="I46" s="134">
        <v>0.8</v>
      </c>
      <c r="J46" s="68">
        <v>1</v>
      </c>
      <c r="K46" s="68">
        <v>0.9</v>
      </c>
      <c r="L46" s="68">
        <v>0.7</v>
      </c>
      <c r="M46" s="68">
        <v>3.4</v>
      </c>
      <c r="N46" s="134">
        <v>0.4</v>
      </c>
      <c r="O46" s="136">
        <f t="shared" si="4"/>
        <v>-0.5</v>
      </c>
      <c r="P46" s="81"/>
    </row>
    <row r="47" spans="1:20" s="18" customFormat="1" ht="12.75">
      <c r="A47" s="200"/>
      <c r="B47" s="200" t="s">
        <v>46</v>
      </c>
      <c r="C47" s="199"/>
      <c r="D47" s="238">
        <v>5.5</v>
      </c>
      <c r="E47" s="206">
        <v>-2</v>
      </c>
      <c r="F47" s="206">
        <v>-1.3000000000001979</v>
      </c>
      <c r="G47" s="206">
        <v>-3.099999999999902</v>
      </c>
      <c r="H47" s="206">
        <v>-6.900000000000102</v>
      </c>
      <c r="I47" s="207">
        <v>-0.2999999999999773</v>
      </c>
      <c r="J47" s="206">
        <v>-1.7000000000000455</v>
      </c>
      <c r="K47" s="206">
        <v>2.2648549702353193E-14</v>
      </c>
      <c r="L47" s="206">
        <v>0.2</v>
      </c>
      <c r="M47" s="206">
        <v>-1.8</v>
      </c>
      <c r="N47" s="207">
        <v>0.3</v>
      </c>
      <c r="O47" s="354" t="s">
        <v>97</v>
      </c>
      <c r="P47" s="81"/>
      <c r="Q47" s="1"/>
      <c r="R47" s="1"/>
      <c r="S47" s="1"/>
      <c r="T47" s="1"/>
    </row>
    <row r="48" spans="1:16" s="1" customFormat="1" ht="12.75">
      <c r="A48" s="95"/>
      <c r="B48" s="81" t="s">
        <v>127</v>
      </c>
      <c r="C48" s="81"/>
      <c r="D48" s="172">
        <v>2.2</v>
      </c>
      <c r="E48" s="70">
        <v>319.4</v>
      </c>
      <c r="F48" s="70">
        <v>376.8</v>
      </c>
      <c r="G48" s="70">
        <v>295.7</v>
      </c>
      <c r="H48" s="70">
        <v>1325.3</v>
      </c>
      <c r="I48" s="133">
        <v>306.3</v>
      </c>
      <c r="J48" s="70">
        <v>313.7</v>
      </c>
      <c r="K48" s="70">
        <v>337.5</v>
      </c>
      <c r="L48" s="70">
        <v>288.8</v>
      </c>
      <c r="M48" s="70">
        <v>1246.3</v>
      </c>
      <c r="N48" s="133">
        <v>286.2</v>
      </c>
      <c r="O48" s="142">
        <f>N48/I48-1</f>
        <v>-0.06562193927522042</v>
      </c>
      <c r="P48" s="81"/>
    </row>
    <row r="49" spans="1:16" s="1" customFormat="1" ht="13.5" customHeight="1">
      <c r="A49" s="93"/>
      <c r="B49" s="94"/>
      <c r="C49" s="95"/>
      <c r="D49" s="172"/>
      <c r="E49" s="89"/>
      <c r="F49" s="89"/>
      <c r="G49" s="89"/>
      <c r="H49" s="89"/>
      <c r="I49" s="46"/>
      <c r="J49" s="89"/>
      <c r="K49" s="89"/>
      <c r="L49" s="89"/>
      <c r="M49" s="89"/>
      <c r="N49" s="46"/>
      <c r="O49" s="136"/>
      <c r="P49" s="81"/>
    </row>
    <row r="50" spans="1:16" s="18" customFormat="1" ht="12.75">
      <c r="A50" s="199" t="s">
        <v>102</v>
      </c>
      <c r="B50" s="199"/>
      <c r="C50" s="199"/>
      <c r="D50" s="251"/>
      <c r="E50" s="231"/>
      <c r="F50" s="231"/>
      <c r="G50" s="231"/>
      <c r="H50" s="231"/>
      <c r="I50" s="241"/>
      <c r="J50" s="231"/>
      <c r="K50" s="231"/>
      <c r="L50" s="231"/>
      <c r="M50" s="231"/>
      <c r="N50" s="241"/>
      <c r="O50" s="239"/>
      <c r="P50" s="98"/>
    </row>
    <row r="51" spans="1:16" ht="12.75">
      <c r="A51" s="91"/>
      <c r="B51" s="91" t="s">
        <v>5</v>
      </c>
      <c r="C51" s="91"/>
      <c r="D51" s="181">
        <v>7.1</v>
      </c>
      <c r="E51" s="68">
        <v>76.4</v>
      </c>
      <c r="F51" s="68">
        <v>100.8</v>
      </c>
      <c r="G51" s="68">
        <v>68.5</v>
      </c>
      <c r="H51" s="68">
        <v>352.5</v>
      </c>
      <c r="I51" s="134">
        <v>102</v>
      </c>
      <c r="J51" s="68">
        <v>89.3</v>
      </c>
      <c r="K51" s="68">
        <v>81.2</v>
      </c>
      <c r="L51" s="68">
        <v>82.4</v>
      </c>
      <c r="M51" s="68">
        <v>354.9</v>
      </c>
      <c r="N51" s="134">
        <v>87.1</v>
      </c>
      <c r="O51" s="136">
        <f aca="true" t="shared" si="5" ref="O51:O59">N51/I51-1</f>
        <v>-0.14607843137254906</v>
      </c>
      <c r="P51" s="81"/>
    </row>
    <row r="52" spans="1:16" ht="12.75">
      <c r="A52" s="91"/>
      <c r="B52" s="91" t="s">
        <v>47</v>
      </c>
      <c r="C52" s="91"/>
      <c r="D52" s="181">
        <v>7.6</v>
      </c>
      <c r="E52" s="68">
        <v>51.9</v>
      </c>
      <c r="F52" s="68">
        <v>56.4</v>
      </c>
      <c r="G52" s="68">
        <v>36.6</v>
      </c>
      <c r="H52" s="68">
        <v>197.8</v>
      </c>
      <c r="I52" s="46">
        <v>31.6</v>
      </c>
      <c r="J52" s="68">
        <v>42.8</v>
      </c>
      <c r="K52" s="68">
        <v>44.8</v>
      </c>
      <c r="L52" s="68">
        <v>28.7</v>
      </c>
      <c r="M52" s="68">
        <v>147.9</v>
      </c>
      <c r="N52" s="46">
        <v>30.5</v>
      </c>
      <c r="O52" s="136">
        <f t="shared" si="5"/>
        <v>-0.034810126582278555</v>
      </c>
      <c r="P52" s="81"/>
    </row>
    <row r="53" spans="1:16" ht="12.75">
      <c r="A53" s="91"/>
      <c r="B53" s="91" t="s">
        <v>192</v>
      </c>
      <c r="C53" s="91"/>
      <c r="D53" s="181" t="s">
        <v>101</v>
      </c>
      <c r="E53" s="173">
        <v>16.9</v>
      </c>
      <c r="F53" s="173">
        <v>22.1</v>
      </c>
      <c r="G53" s="173">
        <v>22.9</v>
      </c>
      <c r="H53" s="173">
        <v>75.1</v>
      </c>
      <c r="I53" s="46">
        <v>18.2</v>
      </c>
      <c r="J53" s="173">
        <v>20.8</v>
      </c>
      <c r="K53" s="173">
        <v>-271.3</v>
      </c>
      <c r="L53" s="173">
        <v>20.4</v>
      </c>
      <c r="M53" s="173">
        <v>-211.9</v>
      </c>
      <c r="N53" s="46">
        <v>16.4</v>
      </c>
      <c r="O53" s="136">
        <f t="shared" si="5"/>
        <v>-0.098901098901099</v>
      </c>
      <c r="P53" s="81"/>
    </row>
    <row r="54" spans="1:16" ht="12.75">
      <c r="A54" s="91"/>
      <c r="B54" s="91" t="s">
        <v>60</v>
      </c>
      <c r="C54" s="91"/>
      <c r="D54" s="181">
        <v>7.2</v>
      </c>
      <c r="E54" s="68">
        <v>31.1</v>
      </c>
      <c r="F54" s="68">
        <v>56</v>
      </c>
      <c r="G54" s="68">
        <v>15.2</v>
      </c>
      <c r="H54" s="68">
        <v>126.3</v>
      </c>
      <c r="I54" s="46">
        <v>14.6</v>
      </c>
      <c r="J54" s="68">
        <v>22.7</v>
      </c>
      <c r="K54" s="68">
        <v>48.2</v>
      </c>
      <c r="L54" s="68">
        <v>15.3</v>
      </c>
      <c r="M54" s="68">
        <v>100.8</v>
      </c>
      <c r="N54" s="46">
        <v>12</v>
      </c>
      <c r="O54" s="136">
        <f t="shared" si="5"/>
        <v>-0.17808219178082185</v>
      </c>
      <c r="P54" s="81"/>
    </row>
    <row r="55" spans="1:16" ht="12.75">
      <c r="A55" s="91"/>
      <c r="B55" s="95" t="s">
        <v>6</v>
      </c>
      <c r="C55" s="97"/>
      <c r="D55" s="181">
        <v>7.3</v>
      </c>
      <c r="E55" s="68">
        <v>10.1</v>
      </c>
      <c r="F55" s="68">
        <v>11.6</v>
      </c>
      <c r="G55" s="68">
        <v>5.9</v>
      </c>
      <c r="H55" s="68">
        <v>37.4</v>
      </c>
      <c r="I55" s="46">
        <v>4.6</v>
      </c>
      <c r="J55" s="68">
        <v>5.8</v>
      </c>
      <c r="K55" s="68">
        <v>7.9</v>
      </c>
      <c r="L55" s="68">
        <v>7.2</v>
      </c>
      <c r="M55" s="68">
        <v>25.5</v>
      </c>
      <c r="N55" s="46">
        <v>6.3</v>
      </c>
      <c r="O55" s="136">
        <f t="shared" si="5"/>
        <v>0.36956521739130443</v>
      </c>
      <c r="P55" s="81"/>
    </row>
    <row r="56" spans="1:22" ht="12.75">
      <c r="A56" s="91"/>
      <c r="B56" s="95" t="s">
        <v>193</v>
      </c>
      <c r="C56" s="97"/>
      <c r="D56" s="183" t="s">
        <v>110</v>
      </c>
      <c r="E56" s="68">
        <v>-21.8</v>
      </c>
      <c r="F56" s="68">
        <v>-23.5</v>
      </c>
      <c r="G56" s="68">
        <v>-19.1</v>
      </c>
      <c r="H56" s="68">
        <v>-87.6</v>
      </c>
      <c r="I56" s="46">
        <v>-21.4</v>
      </c>
      <c r="J56" s="68">
        <v>-22.8</v>
      </c>
      <c r="K56" s="68">
        <v>-80.6</v>
      </c>
      <c r="L56" s="68">
        <v>-18.5</v>
      </c>
      <c r="M56" s="68">
        <v>-143.3</v>
      </c>
      <c r="N56" s="46">
        <v>-16.2</v>
      </c>
      <c r="O56" s="136">
        <f t="shared" si="5"/>
        <v>-0.2429906542056075</v>
      </c>
      <c r="P56" s="173"/>
      <c r="Q56" s="173"/>
      <c r="R56" s="174"/>
      <c r="S56" s="175"/>
      <c r="T56" s="173"/>
      <c r="U56" s="173"/>
      <c r="V56" s="173"/>
    </row>
    <row r="57" spans="1:22" ht="12.75">
      <c r="A57" s="91"/>
      <c r="B57" s="95" t="s">
        <v>104</v>
      </c>
      <c r="C57" s="97"/>
      <c r="D57" s="183" t="s">
        <v>111</v>
      </c>
      <c r="E57" s="68">
        <v>-6.1</v>
      </c>
      <c r="F57" s="68">
        <v>-5.6</v>
      </c>
      <c r="G57" s="68">
        <v>-5.6</v>
      </c>
      <c r="H57" s="68">
        <v>-24.2</v>
      </c>
      <c r="I57" s="46">
        <v>-6</v>
      </c>
      <c r="J57" s="68">
        <v>-5.7</v>
      </c>
      <c r="K57" s="68">
        <v>-4.7</v>
      </c>
      <c r="L57" s="68">
        <v>-4.5</v>
      </c>
      <c r="M57" s="68">
        <v>-20.9</v>
      </c>
      <c r="N57" s="46">
        <v>-3.7</v>
      </c>
      <c r="O57" s="136">
        <f t="shared" si="5"/>
        <v>-0.3833333333333333</v>
      </c>
      <c r="P57" s="173"/>
      <c r="Q57" s="173"/>
      <c r="R57" s="174"/>
      <c r="S57" s="175"/>
      <c r="T57" s="173"/>
      <c r="U57" s="173"/>
      <c r="V57" s="173"/>
    </row>
    <row r="58" spans="1:16" ht="12.75">
      <c r="A58" s="95"/>
      <c r="B58" s="95" t="s">
        <v>63</v>
      </c>
      <c r="C58" s="95"/>
      <c r="D58" s="181">
        <v>7.4</v>
      </c>
      <c r="E58" s="68">
        <v>0.6</v>
      </c>
      <c r="F58" s="68">
        <v>0.7</v>
      </c>
      <c r="G58" s="68">
        <v>1</v>
      </c>
      <c r="H58" s="68">
        <v>3.2</v>
      </c>
      <c r="I58" s="46">
        <v>0.6</v>
      </c>
      <c r="J58" s="68">
        <v>0.8</v>
      </c>
      <c r="K58" s="68">
        <v>0.7</v>
      </c>
      <c r="L58" s="68">
        <v>0.5</v>
      </c>
      <c r="M58" s="68">
        <v>2.6</v>
      </c>
      <c r="N58" s="46">
        <v>0.2</v>
      </c>
      <c r="O58" s="136">
        <f t="shared" si="5"/>
        <v>-0.6666666666666666</v>
      </c>
      <c r="P58" s="81"/>
    </row>
    <row r="59" spans="1:20" s="18" customFormat="1" ht="12.75">
      <c r="A59" s="200"/>
      <c r="B59" s="200" t="s">
        <v>46</v>
      </c>
      <c r="C59" s="200"/>
      <c r="D59" s="252">
        <v>7.5</v>
      </c>
      <c r="E59" s="206">
        <v>-1.8</v>
      </c>
      <c r="F59" s="206">
        <v>-1.4</v>
      </c>
      <c r="G59" s="206">
        <v>-2.6999999999999</v>
      </c>
      <c r="H59" s="206">
        <v>-6.4999999999999005</v>
      </c>
      <c r="I59" s="207">
        <v>-0.1</v>
      </c>
      <c r="J59" s="206">
        <v>-1.3000000000000227</v>
      </c>
      <c r="K59" s="206">
        <v>0.2000000000000568</v>
      </c>
      <c r="L59" s="206">
        <v>0.699999999999966</v>
      </c>
      <c r="M59" s="206">
        <v>-0.5</v>
      </c>
      <c r="N59" s="207">
        <v>0.7</v>
      </c>
      <c r="O59" s="354" t="s">
        <v>97</v>
      </c>
      <c r="P59" s="81"/>
      <c r="Q59" s="1"/>
      <c r="R59" s="1"/>
      <c r="S59" s="1"/>
      <c r="T59" s="1"/>
    </row>
    <row r="60" spans="1:16" s="1" customFormat="1" ht="12.75">
      <c r="A60" s="95"/>
      <c r="B60" s="81" t="s">
        <v>186</v>
      </c>
      <c r="C60" s="81"/>
      <c r="D60" s="172">
        <v>7.8</v>
      </c>
      <c r="E60" s="90">
        <v>157.3</v>
      </c>
      <c r="F60" s="90">
        <v>217.1</v>
      </c>
      <c r="G60" s="90">
        <v>122.7</v>
      </c>
      <c r="H60" s="90">
        <v>674</v>
      </c>
      <c r="I60" s="133">
        <v>144.1</v>
      </c>
      <c r="J60" s="90">
        <v>152.4</v>
      </c>
      <c r="K60" s="90">
        <v>-173.6</v>
      </c>
      <c r="L60" s="90">
        <v>132.2</v>
      </c>
      <c r="M60" s="90">
        <v>255.1</v>
      </c>
      <c r="N60" s="133">
        <v>133.3</v>
      </c>
      <c r="O60" s="142">
        <f>N60/I60-1</f>
        <v>-0.07494795281054811</v>
      </c>
      <c r="P60" s="81"/>
    </row>
    <row r="61" spans="1:20" s="61" customFormat="1" ht="4.5" customHeight="1">
      <c r="A61" s="367"/>
      <c r="B61" s="367"/>
      <c r="C61" s="367"/>
      <c r="D61" s="367"/>
      <c r="E61" s="367"/>
      <c r="F61" s="367"/>
      <c r="G61" s="367"/>
      <c r="H61" s="367"/>
      <c r="I61" s="367"/>
      <c r="J61" s="367"/>
      <c r="K61" s="367"/>
      <c r="L61" s="367"/>
      <c r="M61" s="367"/>
      <c r="N61" s="367"/>
      <c r="O61" s="367"/>
      <c r="P61" s="81"/>
      <c r="Q61" s="66"/>
      <c r="R61" s="66"/>
      <c r="S61" s="66"/>
      <c r="T61" s="66"/>
    </row>
    <row r="62" spans="1:20" s="61" customFormat="1" ht="29.25" customHeight="1">
      <c r="A62" s="367" t="s">
        <v>206</v>
      </c>
      <c r="B62" s="367"/>
      <c r="C62" s="367"/>
      <c r="D62" s="367"/>
      <c r="E62" s="367"/>
      <c r="F62" s="367"/>
      <c r="G62" s="367"/>
      <c r="H62" s="367"/>
      <c r="I62" s="367"/>
      <c r="J62" s="367"/>
      <c r="K62" s="367"/>
      <c r="L62" s="367"/>
      <c r="M62" s="367"/>
      <c r="N62" s="367"/>
      <c r="O62" s="367"/>
      <c r="P62" s="81"/>
      <c r="Q62" s="66"/>
      <c r="R62" s="66"/>
      <c r="S62" s="66"/>
      <c r="T62" s="66"/>
    </row>
    <row r="63" spans="1:20" s="61" customFormat="1" ht="18" customHeight="1">
      <c r="A63" s="367" t="s">
        <v>207</v>
      </c>
      <c r="B63" s="367"/>
      <c r="C63" s="367"/>
      <c r="D63" s="367"/>
      <c r="E63" s="367"/>
      <c r="F63" s="367"/>
      <c r="G63" s="367"/>
      <c r="H63" s="367"/>
      <c r="I63" s="367"/>
      <c r="J63" s="367"/>
      <c r="K63" s="367"/>
      <c r="L63" s="367"/>
      <c r="M63" s="367"/>
      <c r="N63" s="367"/>
      <c r="O63" s="367"/>
      <c r="P63" s="81"/>
      <c r="Q63" s="66"/>
      <c r="R63" s="66"/>
      <c r="S63" s="66"/>
      <c r="T63" s="66"/>
    </row>
    <row r="64" spans="1:16" ht="36" customHeight="1">
      <c r="A64" s="1"/>
      <c r="B64" s="102" t="s">
        <v>88</v>
      </c>
      <c r="C64" s="48"/>
      <c r="D64" s="254"/>
      <c r="E64" s="1"/>
      <c r="F64" s="1"/>
      <c r="G64" s="1"/>
      <c r="H64" s="1"/>
      <c r="I64" s="1"/>
      <c r="J64" s="1"/>
      <c r="K64" s="1"/>
      <c r="L64" s="1"/>
      <c r="M64" s="1"/>
      <c r="N64" s="1"/>
      <c r="O64" s="137"/>
      <c r="P64" s="81"/>
    </row>
    <row r="65" spans="1:16" ht="18">
      <c r="A65" s="1"/>
      <c r="B65" s="60"/>
      <c r="C65" s="48"/>
      <c r="D65" s="254"/>
      <c r="E65" s="1"/>
      <c r="F65" s="1"/>
      <c r="G65" s="1"/>
      <c r="H65" s="1"/>
      <c r="I65" s="1"/>
      <c r="J65" s="1"/>
      <c r="K65" s="1"/>
      <c r="L65" s="1"/>
      <c r="M65" s="1"/>
      <c r="N65" s="1"/>
      <c r="O65" s="137"/>
      <c r="P65" s="81"/>
    </row>
    <row r="66" spans="1:20" s="18" customFormat="1" ht="14.25">
      <c r="A66" s="193" t="s">
        <v>7</v>
      </c>
      <c r="B66" s="194"/>
      <c r="C66" s="200"/>
      <c r="D66" s="255"/>
      <c r="E66" s="196" t="s">
        <v>120</v>
      </c>
      <c r="F66" s="196" t="s">
        <v>122</v>
      </c>
      <c r="G66" s="196" t="str">
        <f>+G5</f>
        <v>4Q 2008</v>
      </c>
      <c r="H66" s="196">
        <v>2008</v>
      </c>
      <c r="I66" s="198" t="s">
        <v>144</v>
      </c>
      <c r="J66" s="196" t="s">
        <v>185</v>
      </c>
      <c r="K66" s="196" t="s">
        <v>187</v>
      </c>
      <c r="L66" s="196" t="s">
        <v>194</v>
      </c>
      <c r="M66" s="196">
        <v>2009</v>
      </c>
      <c r="N66" s="198" t="s">
        <v>196</v>
      </c>
      <c r="O66" s="196" t="s">
        <v>51</v>
      </c>
      <c r="P66" s="81"/>
      <c r="Q66" s="1"/>
      <c r="R66" s="1"/>
      <c r="S66" s="1"/>
      <c r="T66" s="1"/>
    </row>
    <row r="67" spans="1:16" ht="12.75">
      <c r="A67" s="97" t="s">
        <v>180</v>
      </c>
      <c r="B67" s="91"/>
      <c r="C67" s="91"/>
      <c r="D67" s="182"/>
      <c r="E67" s="182"/>
      <c r="F67" s="182"/>
      <c r="G67" s="182"/>
      <c r="H67" s="182"/>
      <c r="I67" s="36"/>
      <c r="J67" s="72"/>
      <c r="K67" s="72"/>
      <c r="L67" s="182"/>
      <c r="M67" s="182"/>
      <c r="N67" s="36"/>
      <c r="O67" s="309"/>
      <c r="P67" s="81"/>
    </row>
    <row r="68" spans="1:16" ht="12.75">
      <c r="A68" s="91"/>
      <c r="B68" s="91" t="s">
        <v>5</v>
      </c>
      <c r="C68" s="91"/>
      <c r="D68" s="256">
        <v>8.3</v>
      </c>
      <c r="E68" s="173">
        <v>39.3</v>
      </c>
      <c r="F68" s="173">
        <v>31</v>
      </c>
      <c r="G68" s="173">
        <v>80.8</v>
      </c>
      <c r="H68" s="173">
        <v>185.3</v>
      </c>
      <c r="I68" s="134">
        <v>20.6</v>
      </c>
      <c r="J68" s="68">
        <v>27.1</v>
      </c>
      <c r="K68" s="68">
        <v>34.7</v>
      </c>
      <c r="L68" s="173">
        <v>52.7</v>
      </c>
      <c r="M68" s="173">
        <v>135.1</v>
      </c>
      <c r="N68" s="134">
        <v>18.3</v>
      </c>
      <c r="O68" s="136">
        <f aca="true" t="shared" si="6" ref="O68:O76">N68/I68-1</f>
        <v>-0.11165048543689338</v>
      </c>
      <c r="P68" s="81"/>
    </row>
    <row r="69" spans="1:16" ht="12.75">
      <c r="A69" s="91"/>
      <c r="B69" s="91" t="s">
        <v>47</v>
      </c>
      <c r="C69" s="91"/>
      <c r="D69" s="256">
        <v>8.17</v>
      </c>
      <c r="E69" s="173">
        <v>28.4</v>
      </c>
      <c r="F69" s="173">
        <v>38.6</v>
      </c>
      <c r="G69" s="173">
        <v>8</v>
      </c>
      <c r="H69" s="173">
        <v>93.5</v>
      </c>
      <c r="I69" s="134">
        <v>30.9</v>
      </c>
      <c r="J69" s="68">
        <v>17.1</v>
      </c>
      <c r="K69" s="68">
        <v>11.7</v>
      </c>
      <c r="L69" s="173">
        <v>15.1</v>
      </c>
      <c r="M69" s="173">
        <v>74.8</v>
      </c>
      <c r="N69" s="134">
        <v>8.6</v>
      </c>
      <c r="O69" s="136">
        <f t="shared" si="6"/>
        <v>-0.7216828478964401</v>
      </c>
      <c r="P69" s="81"/>
    </row>
    <row r="70" spans="1:16" ht="12.75">
      <c r="A70" s="91"/>
      <c r="B70" s="91" t="s">
        <v>123</v>
      </c>
      <c r="C70" s="91"/>
      <c r="D70" s="256" t="s">
        <v>181</v>
      </c>
      <c r="E70" s="173">
        <v>7.7</v>
      </c>
      <c r="F70" s="173">
        <v>13.6</v>
      </c>
      <c r="G70" s="173">
        <v>39.4</v>
      </c>
      <c r="H70" s="173">
        <v>65.1</v>
      </c>
      <c r="I70" s="134">
        <v>6.1</v>
      </c>
      <c r="J70" s="68">
        <v>4.7</v>
      </c>
      <c r="K70" s="68">
        <v>9.4</v>
      </c>
      <c r="L70" s="173">
        <v>45.4</v>
      </c>
      <c r="M70" s="173">
        <v>65.6</v>
      </c>
      <c r="N70" s="134">
        <v>12.7</v>
      </c>
      <c r="O70" s="136">
        <f t="shared" si="6"/>
        <v>1.0819672131147544</v>
      </c>
      <c r="P70" s="81"/>
    </row>
    <row r="71" spans="1:16" ht="12.75">
      <c r="A71" s="91"/>
      <c r="B71" s="91" t="s">
        <v>60</v>
      </c>
      <c r="C71" s="91"/>
      <c r="D71" s="256">
        <v>8.6</v>
      </c>
      <c r="E71" s="173">
        <v>19.6</v>
      </c>
      <c r="F71" s="173">
        <v>14.9</v>
      </c>
      <c r="G71" s="173">
        <v>23.5</v>
      </c>
      <c r="H71" s="173">
        <v>73.6</v>
      </c>
      <c r="I71" s="134">
        <v>8.1</v>
      </c>
      <c r="J71" s="68">
        <v>25.4</v>
      </c>
      <c r="K71" s="68">
        <v>9.9</v>
      </c>
      <c r="L71" s="173">
        <v>14.2</v>
      </c>
      <c r="M71" s="173">
        <v>57.6</v>
      </c>
      <c r="N71" s="134">
        <v>15</v>
      </c>
      <c r="O71" s="136">
        <f t="shared" si="6"/>
        <v>0.8518518518518519</v>
      </c>
      <c r="P71" s="81"/>
    </row>
    <row r="72" spans="1:22" ht="12.75">
      <c r="A72" s="91"/>
      <c r="B72" s="95" t="s">
        <v>6</v>
      </c>
      <c r="C72" s="91"/>
      <c r="D72" s="256" t="s">
        <v>182</v>
      </c>
      <c r="E72" s="173">
        <v>3.9</v>
      </c>
      <c r="F72" s="173">
        <v>4.5</v>
      </c>
      <c r="G72" s="173">
        <v>12.3</v>
      </c>
      <c r="H72" s="173">
        <v>23.4</v>
      </c>
      <c r="I72" s="134">
        <v>1.9</v>
      </c>
      <c r="J72" s="68">
        <v>2.6</v>
      </c>
      <c r="K72" s="68">
        <v>3.1</v>
      </c>
      <c r="L72" s="173">
        <v>9.4</v>
      </c>
      <c r="M72" s="173">
        <v>17</v>
      </c>
      <c r="N72" s="134">
        <v>2.6</v>
      </c>
      <c r="O72" s="136">
        <f t="shared" si="6"/>
        <v>0.368421052631579</v>
      </c>
      <c r="P72" s="173"/>
      <c r="Q72" s="173"/>
      <c r="R72" s="174"/>
      <c r="S72" s="175"/>
      <c r="T72" s="173"/>
      <c r="U72" s="173"/>
      <c r="V72" s="173"/>
    </row>
    <row r="73" spans="1:22" ht="12.75">
      <c r="A73" s="91"/>
      <c r="B73" s="95" t="s">
        <v>103</v>
      </c>
      <c r="C73" s="91"/>
      <c r="D73" s="256">
        <v>8.19</v>
      </c>
      <c r="E73" s="173">
        <v>25.6</v>
      </c>
      <c r="F73" s="173">
        <v>34.3</v>
      </c>
      <c r="G73" s="173">
        <v>18.4</v>
      </c>
      <c r="H73" s="173">
        <v>92.8</v>
      </c>
      <c r="I73" s="134">
        <v>15.6</v>
      </c>
      <c r="J73" s="68">
        <v>15</v>
      </c>
      <c r="K73" s="68">
        <v>15.8</v>
      </c>
      <c r="L73" s="173">
        <v>25.7</v>
      </c>
      <c r="M73" s="173">
        <v>72.1</v>
      </c>
      <c r="N73" s="134">
        <v>13</v>
      </c>
      <c r="O73" s="136">
        <f t="shared" si="6"/>
        <v>-0.16666666666666663</v>
      </c>
      <c r="P73" s="173"/>
      <c r="Q73" s="173"/>
      <c r="R73" s="174"/>
      <c r="S73" s="175"/>
      <c r="T73" s="173"/>
      <c r="U73" s="173"/>
      <c r="V73" s="173"/>
    </row>
    <row r="74" spans="1:16" ht="12.75">
      <c r="A74" s="91"/>
      <c r="B74" s="95" t="s">
        <v>104</v>
      </c>
      <c r="C74" s="97"/>
      <c r="D74" s="256" t="s">
        <v>183</v>
      </c>
      <c r="E74" s="173">
        <v>3.7</v>
      </c>
      <c r="F74" s="173">
        <v>3.1</v>
      </c>
      <c r="G74" s="173">
        <v>8.5</v>
      </c>
      <c r="H74" s="173">
        <v>17.1</v>
      </c>
      <c r="I74" s="134">
        <v>0.3</v>
      </c>
      <c r="J74" s="68">
        <v>1.4</v>
      </c>
      <c r="K74" s="68">
        <v>2.3</v>
      </c>
      <c r="L74" s="173">
        <v>4</v>
      </c>
      <c r="M74" s="173">
        <v>8</v>
      </c>
      <c r="N74" s="134">
        <v>0.6</v>
      </c>
      <c r="O74" s="136">
        <f t="shared" si="6"/>
        <v>1</v>
      </c>
      <c r="P74" s="81"/>
    </row>
    <row r="75" spans="1:16" s="1" customFormat="1" ht="12.75">
      <c r="A75" s="95"/>
      <c r="B75" s="95" t="s">
        <v>63</v>
      </c>
      <c r="C75" s="95"/>
      <c r="D75" s="256">
        <v>8.11</v>
      </c>
      <c r="E75" s="173">
        <v>0.2</v>
      </c>
      <c r="F75" s="173">
        <v>0.1</v>
      </c>
      <c r="G75" s="173">
        <v>0.8</v>
      </c>
      <c r="H75" s="173">
        <v>1.2</v>
      </c>
      <c r="I75" s="134">
        <v>0.1</v>
      </c>
      <c r="J75" s="68">
        <v>0.1</v>
      </c>
      <c r="K75" s="68">
        <v>0</v>
      </c>
      <c r="L75" s="173">
        <v>0.5</v>
      </c>
      <c r="M75" s="173">
        <v>0.7</v>
      </c>
      <c r="N75" s="134">
        <v>0</v>
      </c>
      <c r="O75" s="136">
        <f t="shared" si="6"/>
        <v>-1</v>
      </c>
      <c r="P75" s="81"/>
    </row>
    <row r="76" spans="1:16" s="18" customFormat="1" ht="12.75">
      <c r="A76" s="200"/>
      <c r="B76" s="200" t="s">
        <v>112</v>
      </c>
      <c r="C76" s="200"/>
      <c r="D76" s="257"/>
      <c r="E76" s="276">
        <f aca="true" t="shared" si="7" ref="E76:N76">+E77-SUM(E68:E75)</f>
        <v>-2.099999999999966</v>
      </c>
      <c r="F76" s="276">
        <f t="shared" si="7"/>
        <v>-4.799999999999983</v>
      </c>
      <c r="G76" s="276">
        <f t="shared" si="7"/>
        <v>1.4999999999999432</v>
      </c>
      <c r="H76" s="276">
        <f t="shared" si="7"/>
        <v>-5.7000000000000455</v>
      </c>
      <c r="I76" s="207">
        <f t="shared" si="7"/>
        <v>-1.0999999999999943</v>
      </c>
      <c r="J76" s="206">
        <f t="shared" si="7"/>
        <v>0</v>
      </c>
      <c r="K76" s="206">
        <f t="shared" si="7"/>
        <v>0.10000000000000853</v>
      </c>
      <c r="L76" s="276">
        <f t="shared" si="7"/>
        <v>-7.299999999999983</v>
      </c>
      <c r="M76" s="276">
        <f t="shared" si="7"/>
        <v>-8.300000000000011</v>
      </c>
      <c r="N76" s="207">
        <f t="shared" si="7"/>
        <v>0.4000000000000057</v>
      </c>
      <c r="O76" s="354">
        <f t="shared" si="6"/>
        <v>-1.3636363636363706</v>
      </c>
      <c r="P76" s="98"/>
    </row>
    <row r="77" spans="1:16" s="6" customFormat="1" ht="12.75">
      <c r="A77" s="81"/>
      <c r="B77" s="81" t="s">
        <v>146</v>
      </c>
      <c r="C77" s="81"/>
      <c r="D77" s="109">
        <v>8.14</v>
      </c>
      <c r="E77" s="82">
        <v>126.3</v>
      </c>
      <c r="F77" s="82">
        <v>135.3</v>
      </c>
      <c r="G77" s="82">
        <v>193.2</v>
      </c>
      <c r="H77" s="82">
        <v>546.3</v>
      </c>
      <c r="I77" s="133">
        <v>82.5</v>
      </c>
      <c r="J77" s="70">
        <v>93.4</v>
      </c>
      <c r="K77" s="70">
        <v>87</v>
      </c>
      <c r="L77" s="82">
        <v>159.7</v>
      </c>
      <c r="M77" s="82">
        <v>422.6</v>
      </c>
      <c r="N77" s="133">
        <v>71.2</v>
      </c>
      <c r="O77" s="142">
        <f>N77/I77-1</f>
        <v>-0.13696969696969696</v>
      </c>
      <c r="P77" s="81"/>
    </row>
    <row r="78" spans="1:16" ht="12.75">
      <c r="A78" s="379"/>
      <c r="B78" s="380"/>
      <c r="C78" s="380"/>
      <c r="D78" s="182"/>
      <c r="E78" s="182"/>
      <c r="F78" s="182"/>
      <c r="G78" s="182"/>
      <c r="H78" s="182"/>
      <c r="I78" s="145"/>
      <c r="J78" s="72"/>
      <c r="K78" s="72"/>
      <c r="L78" s="182"/>
      <c r="M78" s="182"/>
      <c r="N78" s="145"/>
      <c r="O78" s="136"/>
      <c r="P78" s="81"/>
    </row>
    <row r="79" spans="1:20" s="18" customFormat="1" ht="15">
      <c r="A79" s="381" t="s">
        <v>8</v>
      </c>
      <c r="B79" s="372"/>
      <c r="C79" s="372"/>
      <c r="D79" s="255"/>
      <c r="E79" s="285"/>
      <c r="F79" s="285"/>
      <c r="G79" s="285"/>
      <c r="H79" s="285"/>
      <c r="I79" s="223"/>
      <c r="J79" s="222"/>
      <c r="K79" s="222"/>
      <c r="L79" s="285"/>
      <c r="M79" s="285"/>
      <c r="N79" s="223"/>
      <c r="O79" s="239"/>
      <c r="P79" s="81"/>
      <c r="Q79" s="1"/>
      <c r="R79" s="1"/>
      <c r="S79" s="1"/>
      <c r="T79" s="1"/>
    </row>
    <row r="80" spans="1:16" ht="12.75">
      <c r="A80" s="81" t="s">
        <v>89</v>
      </c>
      <c r="B80" s="95"/>
      <c r="C80" s="95"/>
      <c r="D80" s="182"/>
      <c r="E80" s="182"/>
      <c r="F80" s="182"/>
      <c r="G80" s="182"/>
      <c r="H80" s="182"/>
      <c r="I80" s="145"/>
      <c r="J80" s="72"/>
      <c r="K80" s="72"/>
      <c r="L80" s="182"/>
      <c r="M80" s="182"/>
      <c r="N80" s="145"/>
      <c r="O80" s="136"/>
      <c r="P80" s="81"/>
    </row>
    <row r="81" spans="1:16" ht="12.75">
      <c r="A81" s="91"/>
      <c r="B81" s="91" t="s">
        <v>5</v>
      </c>
      <c r="C81" s="91"/>
      <c r="D81" s="182"/>
      <c r="E81" s="173">
        <f aca="true" t="shared" si="8" ref="E81:J81">E101</f>
        <v>4257.4</v>
      </c>
      <c r="F81" s="173">
        <f t="shared" si="8"/>
        <v>4355.8</v>
      </c>
      <c r="G81" s="173">
        <f t="shared" si="8"/>
        <v>4496.3</v>
      </c>
      <c r="H81" s="173">
        <f t="shared" si="8"/>
        <v>4496.3</v>
      </c>
      <c r="I81" s="134">
        <f t="shared" si="8"/>
        <v>4581.7</v>
      </c>
      <c r="J81" s="68">
        <f t="shared" si="8"/>
        <v>4628.4</v>
      </c>
      <c r="K81" s="68">
        <f>K101</f>
        <v>4719.4</v>
      </c>
      <c r="L81" s="173">
        <f>L101</f>
        <v>4834.2</v>
      </c>
      <c r="M81" s="173">
        <f>M101</f>
        <v>4834.2</v>
      </c>
      <c r="N81" s="134">
        <f>N101</f>
        <v>4891.2</v>
      </c>
      <c r="O81" s="136">
        <f aca="true" t="shared" si="9" ref="O81:O87">N81/I81-1</f>
        <v>0.06755134557042153</v>
      </c>
      <c r="P81" s="81"/>
    </row>
    <row r="82" spans="1:16" ht="12.75">
      <c r="A82" s="91"/>
      <c r="B82" s="91" t="s">
        <v>47</v>
      </c>
      <c r="C82" s="91"/>
      <c r="D82" s="182"/>
      <c r="E82" s="173">
        <f aca="true" t="shared" si="10" ref="E82:J82">E142</f>
        <v>5154.2</v>
      </c>
      <c r="F82" s="173">
        <f t="shared" si="10"/>
        <v>5193.7</v>
      </c>
      <c r="G82" s="173">
        <f t="shared" si="10"/>
        <v>5396.2</v>
      </c>
      <c r="H82" s="173">
        <f t="shared" si="10"/>
        <v>5396.2</v>
      </c>
      <c r="I82" s="134">
        <f t="shared" si="10"/>
        <v>5279.1</v>
      </c>
      <c r="J82" s="68">
        <f t="shared" si="10"/>
        <v>5205.4</v>
      </c>
      <c r="K82" s="68">
        <f>K142</f>
        <v>5242.9</v>
      </c>
      <c r="L82" s="173">
        <f>L142</f>
        <v>5352.5</v>
      </c>
      <c r="M82" s="173">
        <f>M142</f>
        <v>5352.5</v>
      </c>
      <c r="N82" s="134">
        <f>N142</f>
        <v>5263.7</v>
      </c>
      <c r="O82" s="136">
        <f t="shared" si="9"/>
        <v>-0.002917163910515108</v>
      </c>
      <c r="P82" s="81"/>
    </row>
    <row r="83" spans="1:16" ht="12.75">
      <c r="A83" s="91"/>
      <c r="B83" s="91" t="s">
        <v>123</v>
      </c>
      <c r="C83" s="91"/>
      <c r="D83" s="182"/>
      <c r="E83" s="173">
        <f aca="true" t="shared" si="11" ref="E83:J83">E168</f>
        <v>3369</v>
      </c>
      <c r="F83" s="173">
        <f t="shared" si="11"/>
        <v>3525</v>
      </c>
      <c r="G83" s="173">
        <f t="shared" si="11"/>
        <v>3697.9</v>
      </c>
      <c r="H83" s="173">
        <f t="shared" si="11"/>
        <v>3697.9</v>
      </c>
      <c r="I83" s="134">
        <f t="shared" si="11"/>
        <v>3762.9</v>
      </c>
      <c r="J83" s="68">
        <f t="shared" si="11"/>
        <v>0</v>
      </c>
      <c r="K83" s="68">
        <f>K168</f>
        <v>3981.3</v>
      </c>
      <c r="L83" s="173">
        <f>L168</f>
        <v>4102.4</v>
      </c>
      <c r="M83" s="173">
        <f>M168</f>
        <v>4102.4</v>
      </c>
      <c r="N83" s="134">
        <f>N168</f>
        <v>4116.3</v>
      </c>
      <c r="O83" s="136">
        <f t="shared" si="9"/>
        <v>0.09391692577533295</v>
      </c>
      <c r="P83" s="81"/>
    </row>
    <row r="84" spans="1:16" ht="12.75">
      <c r="A84" s="91"/>
      <c r="B84" s="91" t="s">
        <v>60</v>
      </c>
      <c r="C84" s="91"/>
      <c r="D84" s="182"/>
      <c r="E84" s="173">
        <f aca="true" t="shared" si="12" ref="E84:J84">E190</f>
        <v>2272.2</v>
      </c>
      <c r="F84" s="173">
        <f t="shared" si="12"/>
        <v>2372</v>
      </c>
      <c r="G84" s="173">
        <f t="shared" si="12"/>
        <v>2486.6</v>
      </c>
      <c r="H84" s="173">
        <f t="shared" si="12"/>
        <v>2486.6</v>
      </c>
      <c r="I84" s="134">
        <f t="shared" si="12"/>
        <v>2503.3</v>
      </c>
      <c r="J84" s="68">
        <f t="shared" si="12"/>
        <v>2609</v>
      </c>
      <c r="K84" s="68">
        <f>K190</f>
        <v>2606.1</v>
      </c>
      <c r="L84" s="173">
        <f>L190</f>
        <v>2603</v>
      </c>
      <c r="M84" s="173">
        <f>M190</f>
        <v>2603</v>
      </c>
      <c r="N84" s="134">
        <f>N190</f>
        <v>2634.1</v>
      </c>
      <c r="O84" s="136">
        <f t="shared" si="9"/>
        <v>0.05225102864219222</v>
      </c>
      <c r="P84" s="81"/>
    </row>
    <row r="85" spans="1:16" ht="12.75">
      <c r="A85" s="91"/>
      <c r="B85" s="91" t="s">
        <v>6</v>
      </c>
      <c r="C85" s="97"/>
      <c r="D85" s="182"/>
      <c r="E85" s="173">
        <f aca="true" t="shared" si="13" ref="E85:J85">+E214</f>
        <v>534.7</v>
      </c>
      <c r="F85" s="173">
        <f t="shared" si="13"/>
        <v>552.2</v>
      </c>
      <c r="G85" s="173">
        <f t="shared" si="13"/>
        <v>570.6</v>
      </c>
      <c r="H85" s="173">
        <f t="shared" si="13"/>
        <v>570.6</v>
      </c>
      <c r="I85" s="134">
        <f t="shared" si="13"/>
        <v>582.4</v>
      </c>
      <c r="J85" s="68">
        <f t="shared" si="13"/>
        <v>0</v>
      </c>
      <c r="K85" s="68">
        <f>+K214</f>
        <v>580.3</v>
      </c>
      <c r="L85" s="173">
        <f>+L214</f>
        <v>589.4</v>
      </c>
      <c r="M85" s="173">
        <f>+M214</f>
        <v>589.4</v>
      </c>
      <c r="N85" s="134">
        <f>+N214</f>
        <v>591.3</v>
      </c>
      <c r="O85" s="136">
        <f t="shared" si="9"/>
        <v>0.015281593406593297</v>
      </c>
      <c r="P85" s="81"/>
    </row>
    <row r="86" spans="1:22" ht="12.75">
      <c r="A86" s="91"/>
      <c r="B86" s="91" t="s">
        <v>103</v>
      </c>
      <c r="C86" s="97"/>
      <c r="D86" s="182"/>
      <c r="E86" s="267">
        <f aca="true" t="shared" si="14" ref="E86:J86">+E239</f>
        <v>666.6</v>
      </c>
      <c r="F86" s="267">
        <f t="shared" si="14"/>
        <v>752.6</v>
      </c>
      <c r="G86" s="267">
        <f t="shared" si="14"/>
        <v>907.9</v>
      </c>
      <c r="H86" s="267">
        <f t="shared" si="14"/>
        <v>907.9</v>
      </c>
      <c r="I86" s="134">
        <f t="shared" si="14"/>
        <v>1001.7</v>
      </c>
      <c r="J86" s="68">
        <f t="shared" si="14"/>
        <v>0</v>
      </c>
      <c r="K86" s="68">
        <f>+K239</f>
        <v>1070.1</v>
      </c>
      <c r="L86" s="267">
        <f>+L239</f>
        <v>1153.9</v>
      </c>
      <c r="M86" s="267">
        <f>+M239</f>
        <v>1153.9</v>
      </c>
      <c r="N86" s="134">
        <f>+N239</f>
        <v>1164.1</v>
      </c>
      <c r="O86" s="136">
        <f t="shared" si="9"/>
        <v>0.16212438853948274</v>
      </c>
      <c r="P86" s="173"/>
      <c r="Q86" s="173"/>
      <c r="R86" s="174"/>
      <c r="S86" s="175"/>
      <c r="T86" s="173"/>
      <c r="U86" s="173"/>
      <c r="V86" s="173"/>
    </row>
    <row r="87" spans="1:22" ht="12.75">
      <c r="A87" s="91"/>
      <c r="B87" s="91" t="s">
        <v>104</v>
      </c>
      <c r="C87" s="97"/>
      <c r="D87" s="182"/>
      <c r="E87" s="267">
        <f aca="true" t="shared" si="15" ref="E87:J87">+E262</f>
        <v>209.2</v>
      </c>
      <c r="F87" s="267">
        <f t="shared" si="15"/>
        <v>250.9</v>
      </c>
      <c r="G87" s="267">
        <f t="shared" si="15"/>
        <v>242</v>
      </c>
      <c r="H87" s="267">
        <f t="shared" si="15"/>
        <v>242</v>
      </c>
      <c r="I87" s="134">
        <f t="shared" si="15"/>
        <v>213</v>
      </c>
      <c r="J87" s="68">
        <f t="shared" si="15"/>
        <v>224.4</v>
      </c>
      <c r="K87" s="68">
        <f>+K262</f>
        <v>265.5</v>
      </c>
      <c r="L87" s="267">
        <f>+L262</f>
        <v>303.7</v>
      </c>
      <c r="M87" s="267">
        <f>+M262</f>
        <v>303.7</v>
      </c>
      <c r="N87" s="134">
        <f>+N262</f>
        <v>333.3</v>
      </c>
      <c r="O87" s="136">
        <f t="shared" si="9"/>
        <v>0.5647887323943663</v>
      </c>
      <c r="P87" s="173"/>
      <c r="Q87" s="173"/>
      <c r="R87" s="174"/>
      <c r="S87" s="175"/>
      <c r="T87" s="173"/>
      <c r="U87" s="173"/>
      <c r="V87" s="173"/>
    </row>
    <row r="88" spans="1:20" s="18" customFormat="1" ht="12.75">
      <c r="A88" s="200"/>
      <c r="B88" s="200" t="s">
        <v>63</v>
      </c>
      <c r="C88" s="200"/>
      <c r="D88" s="255"/>
      <c r="E88" s="276">
        <f aca="true" t="shared" si="16" ref="E88:J88">+E276</f>
        <v>5.5</v>
      </c>
      <c r="F88" s="276">
        <f t="shared" si="16"/>
        <v>5.6</v>
      </c>
      <c r="G88" s="276">
        <f t="shared" si="16"/>
        <v>5.9</v>
      </c>
      <c r="H88" s="276">
        <f t="shared" si="16"/>
        <v>5.9</v>
      </c>
      <c r="I88" s="207">
        <f t="shared" si="16"/>
        <v>6</v>
      </c>
      <c r="J88" s="206">
        <f t="shared" si="16"/>
        <v>0</v>
      </c>
      <c r="K88" s="206">
        <f>+K276</f>
        <v>6.2</v>
      </c>
      <c r="L88" s="276">
        <f>+L276</f>
        <v>6.3</v>
      </c>
      <c r="M88" s="276">
        <f>+M276</f>
        <v>6.3</v>
      </c>
      <c r="N88" s="207">
        <f>+N276</f>
        <v>6.1</v>
      </c>
      <c r="O88" s="354">
        <f>N88/I88-1</f>
        <v>0.016666666666666607</v>
      </c>
      <c r="P88" s="81"/>
      <c r="Q88" s="1"/>
      <c r="R88" s="1"/>
      <c r="S88" s="1"/>
      <c r="T88" s="1"/>
    </row>
    <row r="89" spans="1:16" s="1" customFormat="1" ht="12.75">
      <c r="A89" s="95"/>
      <c r="B89" s="81" t="s">
        <v>153</v>
      </c>
      <c r="C89" s="81"/>
      <c r="D89" s="182"/>
      <c r="E89" s="82">
        <f aca="true" t="shared" si="17" ref="E89:N89">+SUM(E81:E88)</f>
        <v>16468.8</v>
      </c>
      <c r="F89" s="82">
        <f t="shared" si="17"/>
        <v>17007.8</v>
      </c>
      <c r="G89" s="82">
        <f t="shared" si="17"/>
        <v>17803.4</v>
      </c>
      <c r="H89" s="82">
        <f t="shared" si="17"/>
        <v>17803.4</v>
      </c>
      <c r="I89" s="133">
        <f t="shared" si="17"/>
        <v>17930.100000000002</v>
      </c>
      <c r="J89" s="70">
        <f t="shared" si="17"/>
        <v>12667.199999999999</v>
      </c>
      <c r="K89" s="70">
        <f t="shared" si="17"/>
        <v>18471.799999999996</v>
      </c>
      <c r="L89" s="82">
        <f t="shared" si="17"/>
        <v>18945.4</v>
      </c>
      <c r="M89" s="82">
        <f t="shared" si="17"/>
        <v>18945.4</v>
      </c>
      <c r="N89" s="133">
        <f t="shared" si="17"/>
        <v>19000.099999999995</v>
      </c>
      <c r="O89" s="142">
        <f>N89/I89-1</f>
        <v>0.05967618697051291</v>
      </c>
      <c r="P89" s="81"/>
    </row>
    <row r="90" spans="1:16" ht="27" customHeight="1">
      <c r="A90" s="367"/>
      <c r="B90" s="367"/>
      <c r="C90" s="367"/>
      <c r="D90" s="367"/>
      <c r="E90" s="367"/>
      <c r="F90" s="367"/>
      <c r="G90" s="367"/>
      <c r="H90" s="367"/>
      <c r="I90" s="367"/>
      <c r="J90" s="367"/>
      <c r="K90" s="367"/>
      <c r="L90" s="367"/>
      <c r="M90" s="367"/>
      <c r="N90" s="367"/>
      <c r="O90" s="367"/>
      <c r="P90" s="81"/>
    </row>
    <row r="91" spans="1:16" ht="15" customHeight="1">
      <c r="A91" s="100" t="s">
        <v>134</v>
      </c>
      <c r="B91" s="91"/>
      <c r="C91" s="91"/>
      <c r="D91" s="259"/>
      <c r="E91" s="273"/>
      <c r="F91" s="273"/>
      <c r="O91" s="114"/>
      <c r="P91" s="81"/>
    </row>
    <row r="92" spans="1:16" ht="15">
      <c r="A92" s="100"/>
      <c r="B92" s="91"/>
      <c r="C92" s="91"/>
      <c r="D92" s="259"/>
      <c r="E92" s="273"/>
      <c r="F92" s="273"/>
      <c r="O92" s="114"/>
      <c r="P92" s="81"/>
    </row>
    <row r="93" spans="1:20" s="18" customFormat="1" ht="14.25">
      <c r="A93" s="194"/>
      <c r="B93" s="194"/>
      <c r="C93" s="200"/>
      <c r="D93" s="255"/>
      <c r="E93" s="196" t="s">
        <v>120</v>
      </c>
      <c r="F93" s="196" t="s">
        <v>122</v>
      </c>
      <c r="G93" s="196" t="s">
        <v>128</v>
      </c>
      <c r="H93" s="196">
        <v>2008</v>
      </c>
      <c r="I93" s="233" t="s">
        <v>144</v>
      </c>
      <c r="J93" s="196" t="s">
        <v>185</v>
      </c>
      <c r="K93" s="196" t="s">
        <v>187</v>
      </c>
      <c r="L93" s="196" t="s">
        <v>194</v>
      </c>
      <c r="M93" s="196">
        <v>2009</v>
      </c>
      <c r="N93" s="233" t="s">
        <v>196</v>
      </c>
      <c r="O93" s="353" t="s">
        <v>51</v>
      </c>
      <c r="P93" s="81"/>
      <c r="Q93" s="1"/>
      <c r="R93" s="1"/>
      <c r="S93" s="1"/>
      <c r="T93" s="1"/>
    </row>
    <row r="94" spans="1:16" ht="12.75">
      <c r="A94" s="97" t="s">
        <v>90</v>
      </c>
      <c r="B94" s="91"/>
      <c r="C94" s="97"/>
      <c r="D94" s="103" t="s">
        <v>77</v>
      </c>
      <c r="E94" s="286">
        <v>0.425</v>
      </c>
      <c r="F94" s="286">
        <v>0.425</v>
      </c>
      <c r="G94" s="286">
        <v>0.425</v>
      </c>
      <c r="H94" s="286">
        <v>0.425</v>
      </c>
      <c r="I94" s="308">
        <v>0.424</v>
      </c>
      <c r="J94" s="83">
        <v>0.423</v>
      </c>
      <c r="K94" s="83">
        <v>0.424</v>
      </c>
      <c r="L94" s="286">
        <v>0.426</v>
      </c>
      <c r="M94" s="286">
        <v>0.426</v>
      </c>
      <c r="N94" s="308">
        <v>0.424</v>
      </c>
      <c r="O94" s="136" t="s">
        <v>97</v>
      </c>
      <c r="P94" s="81"/>
    </row>
    <row r="95" spans="1:16" ht="12.75">
      <c r="A95" s="97" t="s">
        <v>136</v>
      </c>
      <c r="B95" s="95"/>
      <c r="C95" s="91"/>
      <c r="D95" s="103">
        <v>2.2</v>
      </c>
      <c r="E95" s="286">
        <v>1.198</v>
      </c>
      <c r="F95" s="286">
        <v>1.225</v>
      </c>
      <c r="G95" s="286">
        <v>1.266</v>
      </c>
      <c r="H95" s="286">
        <v>1.266</v>
      </c>
      <c r="I95" s="155">
        <v>1.291</v>
      </c>
      <c r="J95" s="83">
        <v>1.308</v>
      </c>
      <c r="K95" s="83">
        <v>1.33</v>
      </c>
      <c r="L95" s="286">
        <v>1.357</v>
      </c>
      <c r="M95" s="286">
        <v>1.357</v>
      </c>
      <c r="N95" s="155">
        <v>1.374</v>
      </c>
      <c r="O95" s="136" t="s">
        <v>97</v>
      </c>
      <c r="P95" s="81"/>
    </row>
    <row r="96" spans="1:16" ht="12.75">
      <c r="A96" s="97"/>
      <c r="B96" s="95"/>
      <c r="C96" s="91"/>
      <c r="D96" s="182"/>
      <c r="E96" s="286"/>
      <c r="F96" s="286"/>
      <c r="G96" s="286"/>
      <c r="H96" s="286"/>
      <c r="I96" s="42"/>
      <c r="J96" s="83"/>
      <c r="K96" s="83"/>
      <c r="L96" s="286"/>
      <c r="M96" s="286"/>
      <c r="N96" s="42"/>
      <c r="O96" s="136"/>
      <c r="P96" s="81"/>
    </row>
    <row r="97" spans="1:20" s="18" customFormat="1" ht="12.75">
      <c r="A97" s="193" t="s">
        <v>8</v>
      </c>
      <c r="B97" s="194"/>
      <c r="C97" s="200"/>
      <c r="D97" s="255"/>
      <c r="E97" s="287"/>
      <c r="F97" s="287"/>
      <c r="G97" s="287"/>
      <c r="H97" s="287"/>
      <c r="I97" s="242"/>
      <c r="J97" s="310"/>
      <c r="K97" s="310"/>
      <c r="L97" s="287"/>
      <c r="M97" s="287"/>
      <c r="N97" s="242"/>
      <c r="O97" s="239"/>
      <c r="P97" s="81"/>
      <c r="Q97" s="1"/>
      <c r="R97" s="1"/>
      <c r="S97" s="1"/>
      <c r="T97" s="1"/>
    </row>
    <row r="98" spans="1:16" ht="12.75">
      <c r="A98" s="97" t="s">
        <v>4</v>
      </c>
      <c r="B98" s="91"/>
      <c r="C98" s="97"/>
      <c r="D98" s="182"/>
      <c r="E98" s="286"/>
      <c r="F98" s="286"/>
      <c r="G98" s="286"/>
      <c r="H98" s="286"/>
      <c r="I98" s="155"/>
      <c r="J98" s="83"/>
      <c r="K98" s="83"/>
      <c r="L98" s="286"/>
      <c r="M98" s="286"/>
      <c r="N98" s="155"/>
      <c r="O98" s="136"/>
      <c r="P98" s="81"/>
    </row>
    <row r="99" spans="1:16" ht="12.75">
      <c r="A99" s="91"/>
      <c r="B99" s="91" t="s">
        <v>1</v>
      </c>
      <c r="C99" s="91"/>
      <c r="D99" s="103">
        <v>3.1</v>
      </c>
      <c r="E99" s="259">
        <v>2871.7</v>
      </c>
      <c r="F99" s="259">
        <v>2985.5</v>
      </c>
      <c r="G99" s="259">
        <v>3126.3</v>
      </c>
      <c r="H99" s="259">
        <v>3126.3</v>
      </c>
      <c r="I99" s="162">
        <v>3227.9</v>
      </c>
      <c r="J99" s="101">
        <v>3281.1</v>
      </c>
      <c r="K99" s="101">
        <v>3395.1</v>
      </c>
      <c r="L99" s="259">
        <v>3519.8</v>
      </c>
      <c r="M99" s="259">
        <v>3519.8</v>
      </c>
      <c r="N99" s="162">
        <v>3596.7</v>
      </c>
      <c r="O99" s="136">
        <f>N99/I99-1</f>
        <v>0.11425384925183546</v>
      </c>
      <c r="P99" s="81"/>
    </row>
    <row r="100" spans="1:20" s="18" customFormat="1" ht="12.75">
      <c r="A100" s="200"/>
      <c r="B100" s="200" t="s">
        <v>2</v>
      </c>
      <c r="C100" s="200"/>
      <c r="D100" s="225">
        <v>3.2</v>
      </c>
      <c r="E100" s="288">
        <v>1385.7</v>
      </c>
      <c r="F100" s="288">
        <v>1370.3</v>
      </c>
      <c r="G100" s="288">
        <v>1370</v>
      </c>
      <c r="H100" s="288">
        <v>1370</v>
      </c>
      <c r="I100" s="243">
        <v>1353.8</v>
      </c>
      <c r="J100" s="311">
        <v>1347.3</v>
      </c>
      <c r="K100" s="311">
        <v>1324.3</v>
      </c>
      <c r="L100" s="288">
        <v>1314.4</v>
      </c>
      <c r="M100" s="288">
        <v>1314.4</v>
      </c>
      <c r="N100" s="243">
        <v>1294.5</v>
      </c>
      <c r="O100" s="354">
        <f>N100/I100-1</f>
        <v>-0.043802629635101176</v>
      </c>
      <c r="P100" s="81"/>
      <c r="Q100" s="1"/>
      <c r="R100" s="1"/>
      <c r="S100" s="1"/>
      <c r="T100" s="1"/>
    </row>
    <row r="101" spans="1:20" s="4" customFormat="1" ht="12.75">
      <c r="A101" s="81"/>
      <c r="B101" s="97" t="s">
        <v>0</v>
      </c>
      <c r="C101" s="97"/>
      <c r="D101" s="104">
        <v>3</v>
      </c>
      <c r="E101" s="289">
        <v>4257.4</v>
      </c>
      <c r="F101" s="289">
        <v>4355.8</v>
      </c>
      <c r="G101" s="289">
        <v>4496.3</v>
      </c>
      <c r="H101" s="289">
        <v>4496.3</v>
      </c>
      <c r="I101" s="163">
        <v>4581.7</v>
      </c>
      <c r="J101" s="312">
        <v>4628.4</v>
      </c>
      <c r="K101" s="312">
        <v>4719.4</v>
      </c>
      <c r="L101" s="289">
        <v>4834.2</v>
      </c>
      <c r="M101" s="289">
        <v>4834.2</v>
      </c>
      <c r="N101" s="163">
        <v>4891.2</v>
      </c>
      <c r="O101" s="142">
        <f>N101/I101-1</f>
        <v>0.06755134557042153</v>
      </c>
      <c r="P101" s="81"/>
      <c r="Q101" s="6"/>
      <c r="R101" s="6"/>
      <c r="S101" s="6"/>
      <c r="T101" s="6"/>
    </row>
    <row r="102" spans="1:16" ht="14.25" customHeight="1">
      <c r="A102" s="95"/>
      <c r="B102" s="97"/>
      <c r="C102" s="97"/>
      <c r="D102" s="182"/>
      <c r="E102" s="259"/>
      <c r="F102" s="259"/>
      <c r="G102" s="259"/>
      <c r="H102" s="259"/>
      <c r="I102" s="162"/>
      <c r="J102" s="101"/>
      <c r="K102" s="101"/>
      <c r="L102" s="259"/>
      <c r="M102" s="259"/>
      <c r="N102" s="162"/>
      <c r="O102" s="136"/>
      <c r="P102" s="81"/>
    </row>
    <row r="103" spans="1:20" s="18" customFormat="1" ht="12.75">
      <c r="A103" s="244" t="s">
        <v>10</v>
      </c>
      <c r="B103" s="199"/>
      <c r="C103" s="199"/>
      <c r="D103" s="255"/>
      <c r="E103" s="288"/>
      <c r="F103" s="288"/>
      <c r="G103" s="288"/>
      <c r="H103" s="288"/>
      <c r="I103" s="245"/>
      <c r="J103" s="311"/>
      <c r="K103" s="311"/>
      <c r="L103" s="288"/>
      <c r="M103" s="288"/>
      <c r="N103" s="245"/>
      <c r="O103" s="239"/>
      <c r="P103" s="81"/>
      <c r="Q103" s="1"/>
      <c r="R103" s="1"/>
      <c r="S103" s="1"/>
      <c r="T103" s="1"/>
    </row>
    <row r="104" spans="1:16" ht="12.75">
      <c r="A104" s="81" t="s">
        <v>9</v>
      </c>
      <c r="B104" s="95"/>
      <c r="C104" s="95"/>
      <c r="D104" s="182"/>
      <c r="E104" s="259"/>
      <c r="F104" s="259"/>
      <c r="G104" s="259"/>
      <c r="H104" s="259"/>
      <c r="I104" s="47"/>
      <c r="J104" s="101"/>
      <c r="K104" s="101"/>
      <c r="L104" s="259"/>
      <c r="M104" s="259"/>
      <c r="N104" s="47"/>
      <c r="O104" s="136"/>
      <c r="P104" s="81"/>
    </row>
    <row r="105" spans="1:106" s="1" customFormat="1" ht="12.75">
      <c r="A105" s="95"/>
      <c r="B105" s="91" t="s">
        <v>1</v>
      </c>
      <c r="C105" s="95"/>
      <c r="D105" s="103">
        <v>8.1</v>
      </c>
      <c r="E105" s="259">
        <v>38</v>
      </c>
      <c r="F105" s="259">
        <v>37</v>
      </c>
      <c r="G105" s="259">
        <v>37.3</v>
      </c>
      <c r="H105" s="259">
        <v>37.7</v>
      </c>
      <c r="I105" s="162">
        <v>33.1</v>
      </c>
      <c r="J105" s="101">
        <v>32.8</v>
      </c>
      <c r="K105" s="101">
        <v>31</v>
      </c>
      <c r="L105" s="259">
        <v>29.8</v>
      </c>
      <c r="M105" s="259">
        <v>31.6</v>
      </c>
      <c r="N105" s="162">
        <v>27.8</v>
      </c>
      <c r="O105" s="136">
        <f>N105/I105-1</f>
        <v>-0.16012084592145015</v>
      </c>
      <c r="P105" s="81"/>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1:106" s="1" customFormat="1" ht="12.75">
      <c r="A106" s="81"/>
      <c r="B106" s="95" t="s">
        <v>2</v>
      </c>
      <c r="C106" s="95"/>
      <c r="D106" s="103">
        <v>8.2</v>
      </c>
      <c r="E106" s="259">
        <v>8</v>
      </c>
      <c r="F106" s="259">
        <v>8.2</v>
      </c>
      <c r="G106" s="259">
        <v>9.2</v>
      </c>
      <c r="H106" s="259">
        <v>8.4</v>
      </c>
      <c r="I106" s="162">
        <v>7.6</v>
      </c>
      <c r="J106" s="101">
        <v>7.9</v>
      </c>
      <c r="K106" s="101">
        <v>7.3</v>
      </c>
      <c r="L106" s="259">
        <v>7.4</v>
      </c>
      <c r="M106" s="259">
        <v>7.6</v>
      </c>
      <c r="N106" s="162">
        <v>7</v>
      </c>
      <c r="O106" s="136">
        <f>N106/I106-1</f>
        <v>-0.07894736842105254</v>
      </c>
      <c r="P106" s="81"/>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1:20" s="4" customFormat="1" ht="12.75">
      <c r="A107" s="81"/>
      <c r="B107" s="81" t="s">
        <v>81</v>
      </c>
      <c r="C107" s="81"/>
      <c r="D107" s="104">
        <v>8.3</v>
      </c>
      <c r="E107" s="289">
        <v>28.1</v>
      </c>
      <c r="F107" s="289">
        <v>27.8</v>
      </c>
      <c r="G107" s="289">
        <v>28.6</v>
      </c>
      <c r="H107" s="289">
        <v>28.3</v>
      </c>
      <c r="I107" s="163">
        <v>25.5</v>
      </c>
      <c r="J107" s="312">
        <v>25.5</v>
      </c>
      <c r="K107" s="312">
        <v>24.3</v>
      </c>
      <c r="L107" s="289">
        <v>23.6</v>
      </c>
      <c r="M107" s="289">
        <v>24.7</v>
      </c>
      <c r="N107" s="163">
        <v>22.2</v>
      </c>
      <c r="O107" s="142">
        <f>N107/I107-1</f>
        <v>-0.12941176470588234</v>
      </c>
      <c r="P107" s="81"/>
      <c r="Q107" s="6"/>
      <c r="R107" s="6"/>
      <c r="S107" s="6"/>
      <c r="T107" s="6"/>
    </row>
    <row r="108" spans="1:20" s="18" customFormat="1" ht="13.5" customHeight="1">
      <c r="A108" s="194"/>
      <c r="B108" s="194"/>
      <c r="C108" s="200"/>
      <c r="D108" s="255"/>
      <c r="E108" s="288"/>
      <c r="F108" s="288"/>
      <c r="G108" s="288"/>
      <c r="H108" s="288"/>
      <c r="I108" s="243"/>
      <c r="J108" s="311"/>
      <c r="K108" s="311"/>
      <c r="L108" s="288"/>
      <c r="M108" s="288"/>
      <c r="N108" s="243"/>
      <c r="O108" s="311"/>
      <c r="P108" s="81"/>
      <c r="Q108" s="1"/>
      <c r="R108" s="1"/>
      <c r="S108" s="1"/>
      <c r="T108" s="1"/>
    </row>
    <row r="109" spans="1:106" s="1" customFormat="1" ht="12.75">
      <c r="A109" s="97" t="s">
        <v>73</v>
      </c>
      <c r="B109" s="91"/>
      <c r="C109" s="95"/>
      <c r="D109" s="260"/>
      <c r="E109" s="259"/>
      <c r="F109" s="259"/>
      <c r="G109" s="259"/>
      <c r="H109" s="259"/>
      <c r="I109" s="47"/>
      <c r="J109" s="101"/>
      <c r="K109" s="101"/>
      <c r="L109" s="259"/>
      <c r="M109" s="259"/>
      <c r="N109" s="47"/>
      <c r="O109" s="142"/>
      <c r="P109" s="81"/>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6" ht="12.75">
      <c r="A110" s="91"/>
      <c r="B110" s="91" t="s">
        <v>91</v>
      </c>
      <c r="C110" s="91"/>
      <c r="D110" s="182">
        <v>4.2</v>
      </c>
      <c r="E110" s="259">
        <v>177.089510266</v>
      </c>
      <c r="F110" s="259">
        <v>169.533059378</v>
      </c>
      <c r="G110" s="259">
        <v>175.019238594</v>
      </c>
      <c r="H110" s="259">
        <v>176.1</v>
      </c>
      <c r="I110" s="162">
        <v>168.290529349</v>
      </c>
      <c r="J110" s="101">
        <v>163.842978556</v>
      </c>
      <c r="K110" s="101">
        <v>159.88697811</v>
      </c>
      <c r="L110" s="259">
        <v>165.318609501</v>
      </c>
      <c r="M110" s="259">
        <v>164.3</v>
      </c>
      <c r="N110" s="162">
        <v>159.788453633</v>
      </c>
      <c r="O110" s="142">
        <f>N110/I110-1</f>
        <v>-0.050520226829689596</v>
      </c>
      <c r="P110" s="81"/>
    </row>
    <row r="111" spans="1:16" ht="15.75" customHeight="1">
      <c r="A111" s="95"/>
      <c r="B111" s="95"/>
      <c r="C111" s="95"/>
      <c r="D111" s="182"/>
      <c r="E111" s="259"/>
      <c r="F111" s="259"/>
      <c r="G111" s="259"/>
      <c r="H111" s="259"/>
      <c r="I111" s="47"/>
      <c r="J111" s="101"/>
      <c r="K111" s="101"/>
      <c r="L111" s="259"/>
      <c r="M111" s="259"/>
      <c r="N111" s="47"/>
      <c r="O111" s="136"/>
      <c r="P111" s="81"/>
    </row>
    <row r="112" spans="1:20" s="18" customFormat="1" ht="12.75">
      <c r="A112" s="194"/>
      <c r="B112" s="194"/>
      <c r="C112" s="200"/>
      <c r="D112" s="255"/>
      <c r="E112" s="288"/>
      <c r="F112" s="288"/>
      <c r="G112" s="288"/>
      <c r="H112" s="288"/>
      <c r="I112" s="245"/>
      <c r="J112" s="311"/>
      <c r="K112" s="311"/>
      <c r="L112" s="288"/>
      <c r="M112" s="288"/>
      <c r="N112" s="245"/>
      <c r="O112" s="239"/>
      <c r="P112" s="81"/>
      <c r="Q112" s="1"/>
      <c r="R112" s="1"/>
      <c r="S112" s="1"/>
      <c r="T112" s="1"/>
    </row>
    <row r="113" spans="1:16" ht="12.75">
      <c r="A113" s="81" t="s">
        <v>72</v>
      </c>
      <c r="B113" s="95"/>
      <c r="C113" s="95"/>
      <c r="D113" s="182"/>
      <c r="E113" s="259"/>
      <c r="F113" s="259"/>
      <c r="G113" s="259"/>
      <c r="H113" s="259"/>
      <c r="I113" s="162"/>
      <c r="J113" s="101"/>
      <c r="K113" s="101"/>
      <c r="L113" s="259"/>
      <c r="M113" s="259"/>
      <c r="N113" s="162"/>
      <c r="O113" s="136"/>
      <c r="P113" s="81"/>
    </row>
    <row r="114" spans="1:20" s="4" customFormat="1" ht="12.75" customHeight="1">
      <c r="A114" s="81"/>
      <c r="B114" s="81" t="s">
        <v>78</v>
      </c>
      <c r="C114" s="81"/>
      <c r="D114" s="104">
        <v>6.1</v>
      </c>
      <c r="E114" s="290">
        <v>0.033042696</v>
      </c>
      <c r="F114" s="290">
        <v>0.034621689</v>
      </c>
      <c r="G114" s="290">
        <v>0.034806689</v>
      </c>
      <c r="H114" s="290">
        <v>0.142</v>
      </c>
      <c r="I114" s="164">
        <v>0.039129348</v>
      </c>
      <c r="J114" s="313">
        <v>0.033939866</v>
      </c>
      <c r="K114" s="313">
        <v>0.03692504</v>
      </c>
      <c r="L114" s="290">
        <v>0.036493095</v>
      </c>
      <c r="M114" s="290">
        <v>0.146</v>
      </c>
      <c r="N114" s="164">
        <v>0.037241107</v>
      </c>
      <c r="O114" s="142" t="s">
        <v>97</v>
      </c>
      <c r="P114" s="81"/>
      <c r="Q114" s="6"/>
      <c r="R114" s="6"/>
      <c r="S114" s="6"/>
      <c r="T114" s="6"/>
    </row>
    <row r="115" spans="1:16" ht="12.75" customHeight="1">
      <c r="A115" s="95"/>
      <c r="B115" s="95" t="s">
        <v>75</v>
      </c>
      <c r="C115" s="95"/>
      <c r="D115" s="103" t="s">
        <v>31</v>
      </c>
      <c r="E115" s="286">
        <v>0.011452244</v>
      </c>
      <c r="F115" s="286">
        <v>0.013967549</v>
      </c>
      <c r="G115" s="286">
        <v>0.015435831</v>
      </c>
      <c r="H115" s="286">
        <v>0.061</v>
      </c>
      <c r="I115" s="155">
        <v>0.019880653</v>
      </c>
      <c r="J115" s="83">
        <v>0.021206949</v>
      </c>
      <c r="K115" s="83">
        <v>0.020188224</v>
      </c>
      <c r="L115" s="286">
        <v>0.021789027</v>
      </c>
      <c r="M115" s="286">
        <v>0.083</v>
      </c>
      <c r="N115" s="155">
        <v>0.022790559</v>
      </c>
      <c r="O115" s="136" t="s">
        <v>97</v>
      </c>
      <c r="P115" s="81"/>
    </row>
    <row r="116" spans="1:16" ht="12.75">
      <c r="A116" s="95"/>
      <c r="B116" s="95" t="s">
        <v>76</v>
      </c>
      <c r="C116" s="95"/>
      <c r="D116" s="103" t="s">
        <v>32</v>
      </c>
      <c r="E116" s="286">
        <v>0.076778389</v>
      </c>
      <c r="F116" s="286">
        <v>0.07855253</v>
      </c>
      <c r="G116" s="286">
        <v>0.078099815</v>
      </c>
      <c r="H116" s="286">
        <v>0.313</v>
      </c>
      <c r="I116" s="155">
        <v>0.084079118</v>
      </c>
      <c r="J116" s="83">
        <v>0.064597751</v>
      </c>
      <c r="K116" s="83">
        <v>0.078928639</v>
      </c>
      <c r="L116" s="286">
        <v>0.074938879</v>
      </c>
      <c r="M116" s="286">
        <v>0.303</v>
      </c>
      <c r="N116" s="155">
        <v>0.076899056</v>
      </c>
      <c r="O116" s="136" t="s">
        <v>97</v>
      </c>
      <c r="P116" s="81"/>
    </row>
    <row r="117" spans="1:16" ht="12.75">
      <c r="A117" s="95"/>
      <c r="B117" s="95"/>
      <c r="C117" s="95"/>
      <c r="D117" s="182"/>
      <c r="E117" s="259"/>
      <c r="F117" s="259"/>
      <c r="G117" s="259"/>
      <c r="H117" s="259"/>
      <c r="I117" s="162"/>
      <c r="J117" s="101"/>
      <c r="K117" s="101"/>
      <c r="L117" s="259"/>
      <c r="M117" s="259"/>
      <c r="N117" s="162"/>
      <c r="O117" s="136"/>
      <c r="P117" s="81"/>
    </row>
    <row r="118" spans="1:20" s="18" customFormat="1" ht="12.75">
      <c r="A118" s="193" t="s">
        <v>7</v>
      </c>
      <c r="B118" s="194"/>
      <c r="C118" s="200"/>
      <c r="D118" s="255"/>
      <c r="E118" s="288"/>
      <c r="F118" s="288"/>
      <c r="G118" s="288"/>
      <c r="H118" s="288"/>
      <c r="I118" s="245"/>
      <c r="J118" s="311"/>
      <c r="K118" s="311"/>
      <c r="L118" s="288"/>
      <c r="M118" s="288"/>
      <c r="N118" s="245"/>
      <c r="O118" s="239"/>
      <c r="P118" s="81"/>
      <c r="Q118" s="1"/>
      <c r="R118" s="1"/>
      <c r="S118" s="1"/>
      <c r="T118" s="1"/>
    </row>
    <row r="119" spans="1:16" ht="12.75">
      <c r="A119" s="81" t="s">
        <v>54</v>
      </c>
      <c r="B119" s="95"/>
      <c r="C119" s="95"/>
      <c r="D119" s="182">
        <v>7.1</v>
      </c>
      <c r="E119" s="289">
        <v>12.3</v>
      </c>
      <c r="F119" s="289">
        <v>9</v>
      </c>
      <c r="G119" s="289">
        <v>15.9</v>
      </c>
      <c r="H119" s="289">
        <v>48.5</v>
      </c>
      <c r="I119" s="163">
        <v>14.3</v>
      </c>
      <c r="J119" s="312">
        <v>11.4</v>
      </c>
      <c r="K119" s="312">
        <v>10.9</v>
      </c>
      <c r="L119" s="289">
        <v>17</v>
      </c>
      <c r="M119" s="289">
        <v>53.6</v>
      </c>
      <c r="N119" s="163">
        <v>7.2</v>
      </c>
      <c r="O119" s="142">
        <f>N119/I119-1</f>
        <v>-0.49650349650349657</v>
      </c>
      <c r="P119" s="81"/>
    </row>
    <row r="120" spans="1:16" ht="12.75">
      <c r="A120" s="81" t="s">
        <v>184</v>
      </c>
      <c r="B120" s="95"/>
      <c r="C120" s="97"/>
      <c r="D120" s="182">
        <v>7.6</v>
      </c>
      <c r="E120" s="289">
        <v>16.4</v>
      </c>
      <c r="F120" s="289">
        <v>19</v>
      </c>
      <c r="G120" s="289">
        <v>22.3</v>
      </c>
      <c r="H120" s="289">
        <v>76.1</v>
      </c>
      <c r="I120" s="163">
        <v>18.7</v>
      </c>
      <c r="J120" s="312">
        <v>20.4</v>
      </c>
      <c r="K120" s="312">
        <v>22.7</v>
      </c>
      <c r="L120" s="289">
        <v>23.2</v>
      </c>
      <c r="M120" s="289">
        <v>85</v>
      </c>
      <c r="N120" s="163">
        <v>18</v>
      </c>
      <c r="O120" s="142">
        <f>N120/I120-1</f>
        <v>-0.03743315508021383</v>
      </c>
      <c r="P120" s="81"/>
    </row>
    <row r="121" spans="1:16" ht="12.75">
      <c r="A121" s="81" t="s">
        <v>119</v>
      </c>
      <c r="B121" s="95"/>
      <c r="C121" s="97"/>
      <c r="D121" s="182">
        <v>7.4</v>
      </c>
      <c r="E121" s="289">
        <v>59.1</v>
      </c>
      <c r="F121" s="289">
        <v>35.6</v>
      </c>
      <c r="G121" s="289">
        <v>55</v>
      </c>
      <c r="H121" s="289">
        <v>48.078086379</v>
      </c>
      <c r="I121" s="163">
        <v>56.9</v>
      </c>
      <c r="J121" s="312">
        <v>57.4</v>
      </c>
      <c r="K121" s="312">
        <v>41.6</v>
      </c>
      <c r="L121" s="289">
        <v>59.8</v>
      </c>
      <c r="M121" s="289">
        <v>53.809621089</v>
      </c>
      <c r="N121" s="163">
        <v>30.7</v>
      </c>
      <c r="O121" s="142">
        <f>N121/I121-1</f>
        <v>-0.46045694200351495</v>
      </c>
      <c r="P121" s="81"/>
    </row>
    <row r="122" spans="1:20" s="18" customFormat="1" ht="12.75">
      <c r="A122" s="194"/>
      <c r="B122" s="194"/>
      <c r="C122" s="200"/>
      <c r="D122" s="255"/>
      <c r="E122" s="288"/>
      <c r="F122" s="288"/>
      <c r="G122" s="288"/>
      <c r="H122" s="288"/>
      <c r="I122" s="245"/>
      <c r="J122" s="311"/>
      <c r="K122" s="311"/>
      <c r="L122" s="288"/>
      <c r="M122" s="288"/>
      <c r="N122" s="245"/>
      <c r="O122" s="239"/>
      <c r="P122" s="81"/>
      <c r="Q122" s="1"/>
      <c r="R122" s="1"/>
      <c r="S122" s="1"/>
      <c r="T122" s="1"/>
    </row>
    <row r="123" spans="1:16" ht="12.75">
      <c r="A123" s="81" t="s">
        <v>74</v>
      </c>
      <c r="B123" s="95"/>
      <c r="C123" s="97"/>
      <c r="D123" s="182"/>
      <c r="E123" s="259"/>
      <c r="F123" s="259"/>
      <c r="G123" s="259"/>
      <c r="H123" s="259"/>
      <c r="I123" s="162"/>
      <c r="J123" s="101"/>
      <c r="K123" s="101"/>
      <c r="L123" s="259"/>
      <c r="M123" s="259"/>
      <c r="N123" s="162"/>
      <c r="O123" s="136"/>
      <c r="P123" s="81"/>
    </row>
    <row r="124" spans="1:16" ht="12.75">
      <c r="A124" s="95"/>
      <c r="B124" s="95" t="s">
        <v>200</v>
      </c>
      <c r="C124" s="95"/>
      <c r="D124" s="103">
        <v>9.4</v>
      </c>
      <c r="E124" s="286">
        <v>0.309970378</v>
      </c>
      <c r="F124" s="286">
        <v>0.321493575</v>
      </c>
      <c r="G124" s="286">
        <v>0.339345602</v>
      </c>
      <c r="H124" s="286">
        <v>0.321918478</v>
      </c>
      <c r="I124" s="155">
        <v>0.373747642</v>
      </c>
      <c r="J124" s="83">
        <v>0.350633699</v>
      </c>
      <c r="K124" s="83">
        <v>0.367408004</v>
      </c>
      <c r="L124" s="286">
        <v>0.388712297</v>
      </c>
      <c r="M124" s="286">
        <v>0.369923743</v>
      </c>
      <c r="N124" s="155">
        <v>0.412976711</v>
      </c>
      <c r="O124" s="136" t="s">
        <v>97</v>
      </c>
      <c r="P124" s="81"/>
    </row>
    <row r="125" spans="1:16" ht="11.25" customHeight="1">
      <c r="A125" s="95"/>
      <c r="B125" s="95" t="s">
        <v>3</v>
      </c>
      <c r="C125" s="95"/>
      <c r="D125" s="103">
        <v>9.5</v>
      </c>
      <c r="E125" s="259">
        <v>540.988321</v>
      </c>
      <c r="F125" s="259">
        <v>534.7</v>
      </c>
      <c r="G125" s="259">
        <v>621</v>
      </c>
      <c r="H125" s="259">
        <v>2231.6</v>
      </c>
      <c r="I125" s="162">
        <v>595</v>
      </c>
      <c r="J125" s="101">
        <v>593.3</v>
      </c>
      <c r="K125" s="101">
        <v>584.8</v>
      </c>
      <c r="L125" s="259">
        <v>666.3</v>
      </c>
      <c r="M125" s="259">
        <v>2439.4</v>
      </c>
      <c r="N125" s="162">
        <v>640.4</v>
      </c>
      <c r="O125" s="136">
        <f>N125/I125-1</f>
        <v>0.0763025210084034</v>
      </c>
      <c r="P125" s="81"/>
    </row>
    <row r="126" spans="1:16" ht="11.25" customHeight="1">
      <c r="A126" s="95"/>
      <c r="B126" s="95" t="s">
        <v>197</v>
      </c>
      <c r="C126" s="95"/>
      <c r="D126" s="103">
        <v>9.7</v>
      </c>
      <c r="E126" s="355">
        <v>325000</v>
      </c>
      <c r="F126" s="355">
        <v>347500</v>
      </c>
      <c r="G126" s="355">
        <v>400000</v>
      </c>
      <c r="H126" s="355">
        <v>400000</v>
      </c>
      <c r="I126" s="359">
        <v>440900</v>
      </c>
      <c r="J126" s="360">
        <v>464750</v>
      </c>
      <c r="K126" s="360">
        <v>500000</v>
      </c>
      <c r="L126" s="355">
        <v>540000</v>
      </c>
      <c r="M126" s="355">
        <v>540000</v>
      </c>
      <c r="N126" s="359">
        <v>590100</v>
      </c>
      <c r="O126" s="136">
        <f>N126/I126-1</f>
        <v>0.33839872987071895</v>
      </c>
      <c r="P126" s="81"/>
    </row>
    <row r="127" spans="1:16" ht="9.75" customHeight="1">
      <c r="A127" s="95"/>
      <c r="B127" s="95"/>
      <c r="C127" s="95"/>
      <c r="D127" s="103"/>
      <c r="E127" s="28"/>
      <c r="F127" s="28"/>
      <c r="G127" s="28"/>
      <c r="H127" s="28"/>
      <c r="I127" s="28"/>
      <c r="J127" s="28"/>
      <c r="K127" s="28"/>
      <c r="L127" s="28"/>
      <c r="M127" s="28"/>
      <c r="N127" s="28"/>
      <c r="O127" s="136"/>
      <c r="P127" s="81"/>
    </row>
    <row r="128" spans="1:16" ht="25.5" customHeight="1" hidden="1">
      <c r="A128" s="367" t="str">
        <f>'Results for Segment'!A35:N35</f>
        <v>* Figures for 4Q 08 and 2008 include restructuring expenses of EUR 632.1 million.</v>
      </c>
      <c r="B128" s="367"/>
      <c r="C128" s="367"/>
      <c r="D128" s="367"/>
      <c r="E128" s="367"/>
      <c r="F128" s="367"/>
      <c r="G128" s="367"/>
      <c r="H128" s="367"/>
      <c r="I128" s="367"/>
      <c r="J128" s="367"/>
      <c r="K128" s="367"/>
      <c r="L128" s="367"/>
      <c r="M128" s="367"/>
      <c r="N128" s="367"/>
      <c r="O128" s="367"/>
      <c r="P128" s="81"/>
    </row>
    <row r="129" spans="3:4" ht="12.75">
      <c r="C129" s="10"/>
      <c r="D129" s="171"/>
    </row>
    <row r="130" spans="1:16" ht="37.5" customHeight="1">
      <c r="A130" s="95"/>
      <c r="B130" s="102" t="s">
        <v>88</v>
      </c>
      <c r="C130" s="99"/>
      <c r="D130" s="258"/>
      <c r="E130" s="1"/>
      <c r="F130" s="1"/>
      <c r="G130" s="1"/>
      <c r="H130" s="1"/>
      <c r="I130" s="1"/>
      <c r="J130" s="1"/>
      <c r="K130" s="1"/>
      <c r="L130" s="1"/>
      <c r="M130" s="1"/>
      <c r="N130" s="1"/>
      <c r="O130" s="137"/>
      <c r="P130" s="81"/>
    </row>
    <row r="131" spans="1:16" ht="33" customHeight="1">
      <c r="A131" s="100" t="s">
        <v>135</v>
      </c>
      <c r="B131" s="95"/>
      <c r="C131" s="94"/>
      <c r="D131" s="182"/>
      <c r="E131" s="52"/>
      <c r="F131" s="52"/>
      <c r="G131" s="52"/>
      <c r="H131" s="52"/>
      <c r="I131" s="52"/>
      <c r="J131" s="52"/>
      <c r="K131" s="52"/>
      <c r="L131" s="52"/>
      <c r="M131" s="52"/>
      <c r="N131" s="52"/>
      <c r="O131" s="137"/>
      <c r="P131" s="81"/>
    </row>
    <row r="132" spans="1:16" ht="14.25" customHeight="1">
      <c r="A132" s="100"/>
      <c r="B132" s="95"/>
      <c r="C132" s="94"/>
      <c r="D132" s="182"/>
      <c r="E132" s="5"/>
      <c r="F132" s="5"/>
      <c r="G132" s="5"/>
      <c r="H132" s="5"/>
      <c r="I132" s="5"/>
      <c r="J132" s="5"/>
      <c r="K132" s="5"/>
      <c r="L132" s="5"/>
      <c r="M132" s="5"/>
      <c r="N132" s="5"/>
      <c r="O132" s="137"/>
      <c r="P132" s="81"/>
    </row>
    <row r="133" spans="1:20" s="18" customFormat="1" ht="14.25">
      <c r="A133" s="194"/>
      <c r="B133" s="194"/>
      <c r="C133" s="200"/>
      <c r="D133" s="255"/>
      <c r="E133" s="196" t="s">
        <v>120</v>
      </c>
      <c r="F133" s="196" t="s">
        <v>122</v>
      </c>
      <c r="G133" s="196" t="s">
        <v>128</v>
      </c>
      <c r="H133" s="196">
        <v>2008</v>
      </c>
      <c r="I133" s="197" t="s">
        <v>144</v>
      </c>
      <c r="J133" s="196" t="s">
        <v>185</v>
      </c>
      <c r="K133" s="196" t="s">
        <v>187</v>
      </c>
      <c r="L133" s="196" t="s">
        <v>194</v>
      </c>
      <c r="M133" s="196">
        <v>2009</v>
      </c>
      <c r="N133" s="197" t="s">
        <v>196</v>
      </c>
      <c r="O133" s="224" t="s">
        <v>51</v>
      </c>
      <c r="P133" s="81"/>
      <c r="Q133" s="1"/>
      <c r="R133" s="1"/>
      <c r="S133" s="1"/>
      <c r="T133" s="1"/>
    </row>
    <row r="134" spans="1:16" s="1" customFormat="1" ht="14.25">
      <c r="A134" s="94"/>
      <c r="B134" s="94"/>
      <c r="C134" s="95"/>
      <c r="D134" s="182"/>
      <c r="E134" s="232"/>
      <c r="F134" s="232"/>
      <c r="G134" s="232"/>
      <c r="H134" s="232"/>
      <c r="I134" s="292"/>
      <c r="J134" s="232"/>
      <c r="K134" s="232"/>
      <c r="L134" s="232"/>
      <c r="M134" s="232"/>
      <c r="N134" s="292"/>
      <c r="O134" s="138"/>
      <c r="P134" s="81"/>
    </row>
    <row r="135" spans="1:16" ht="12.75">
      <c r="A135" s="97" t="s">
        <v>90</v>
      </c>
      <c r="B135" s="95"/>
      <c r="C135" s="97"/>
      <c r="D135" s="182">
        <v>2.1</v>
      </c>
      <c r="E135" s="286">
        <v>0.505</v>
      </c>
      <c r="F135" s="286">
        <v>0.499</v>
      </c>
      <c r="G135" s="286">
        <v>0.5</v>
      </c>
      <c r="H135" s="286">
        <v>0.5</v>
      </c>
      <c r="I135" s="274">
        <v>0.5</v>
      </c>
      <c r="J135" s="286">
        <v>0.5</v>
      </c>
      <c r="K135" s="286">
        <v>0.497</v>
      </c>
      <c r="L135" s="286">
        <v>0.498</v>
      </c>
      <c r="M135" s="286">
        <v>0.498</v>
      </c>
      <c r="N135" s="274">
        <v>0.501</v>
      </c>
      <c r="O135" s="136" t="s">
        <v>97</v>
      </c>
      <c r="P135" s="81"/>
    </row>
    <row r="136" spans="1:16" ht="15.75" customHeight="1">
      <c r="A136" s="81" t="s">
        <v>136</v>
      </c>
      <c r="B136" s="95"/>
      <c r="C136" s="97"/>
      <c r="D136" s="182">
        <v>2.3</v>
      </c>
      <c r="E136" s="286">
        <v>1.338</v>
      </c>
      <c r="F136" s="286">
        <v>1.368</v>
      </c>
      <c r="G136" s="286">
        <v>1.421</v>
      </c>
      <c r="H136" s="286">
        <v>1.421</v>
      </c>
      <c r="I136" s="274">
        <v>1.39</v>
      </c>
      <c r="J136" s="286">
        <v>1.375</v>
      </c>
      <c r="K136" s="286">
        <v>1.394</v>
      </c>
      <c r="L136" s="286">
        <v>1.42</v>
      </c>
      <c r="M136" s="286">
        <v>1.42</v>
      </c>
      <c r="N136" s="274">
        <v>1.39</v>
      </c>
      <c r="O136" s="136" t="s">
        <v>97</v>
      </c>
      <c r="P136" s="81"/>
    </row>
    <row r="137" spans="1:16" ht="15.75" customHeight="1">
      <c r="A137" s="81"/>
      <c r="B137" s="95"/>
      <c r="C137" s="97"/>
      <c r="D137" s="182"/>
      <c r="E137" s="123"/>
      <c r="F137" s="123"/>
      <c r="G137" s="123"/>
      <c r="H137" s="123"/>
      <c r="I137" s="165"/>
      <c r="J137" s="123"/>
      <c r="K137" s="123"/>
      <c r="L137" s="123"/>
      <c r="M137" s="123"/>
      <c r="N137" s="165"/>
      <c r="O137" s="136"/>
      <c r="P137" s="81"/>
    </row>
    <row r="138" spans="1:20" s="18" customFormat="1" ht="12.75">
      <c r="A138" s="193" t="s">
        <v>8</v>
      </c>
      <c r="B138" s="194"/>
      <c r="C138" s="194"/>
      <c r="D138" s="255"/>
      <c r="E138" s="246"/>
      <c r="F138" s="246"/>
      <c r="G138" s="246"/>
      <c r="H138" s="246"/>
      <c r="I138" s="247"/>
      <c r="J138" s="246"/>
      <c r="K138" s="246"/>
      <c r="L138" s="246"/>
      <c r="M138" s="246"/>
      <c r="N138" s="247"/>
      <c r="O138" s="239"/>
      <c r="P138" s="81"/>
      <c r="Q138" s="1"/>
      <c r="R138" s="1"/>
      <c r="S138" s="1"/>
      <c r="T138" s="1"/>
    </row>
    <row r="139" spans="1:16" ht="12.75">
      <c r="A139" s="81" t="s">
        <v>16</v>
      </c>
      <c r="B139" s="95"/>
      <c r="C139" s="97"/>
      <c r="D139" s="182"/>
      <c r="E139" s="123"/>
      <c r="F139" s="123"/>
      <c r="G139" s="123"/>
      <c r="H139" s="123"/>
      <c r="I139" s="165"/>
      <c r="J139" s="123"/>
      <c r="K139" s="123"/>
      <c r="L139" s="123"/>
      <c r="M139" s="123"/>
      <c r="N139" s="165"/>
      <c r="O139" s="136"/>
      <c r="P139" s="81"/>
    </row>
    <row r="140" spans="1:16" ht="12.75">
      <c r="A140" s="95"/>
      <c r="B140" s="95" t="s">
        <v>1</v>
      </c>
      <c r="C140" s="91"/>
      <c r="D140" s="103">
        <v>8.1</v>
      </c>
      <c r="E140" s="173">
        <v>2438.4</v>
      </c>
      <c r="F140" s="173">
        <v>2588.3</v>
      </c>
      <c r="G140" s="173">
        <v>2771.8</v>
      </c>
      <c r="H140" s="173">
        <v>2771.8</v>
      </c>
      <c r="I140" s="175">
        <v>2855.9</v>
      </c>
      <c r="J140" s="173">
        <v>2932.7</v>
      </c>
      <c r="K140" s="173">
        <v>2993.9</v>
      </c>
      <c r="L140" s="173">
        <v>3156.5</v>
      </c>
      <c r="M140" s="173">
        <v>3156.5</v>
      </c>
      <c r="N140" s="175">
        <v>3218.7</v>
      </c>
      <c r="O140" s="136">
        <f>N140/I140-1</f>
        <v>0.12703526033824697</v>
      </c>
      <c r="P140" s="81"/>
    </row>
    <row r="141" spans="1:20" s="18" customFormat="1" ht="12.75">
      <c r="A141" s="200"/>
      <c r="B141" s="200" t="s">
        <v>2</v>
      </c>
      <c r="C141" s="200"/>
      <c r="D141" s="225">
        <v>8.2</v>
      </c>
      <c r="E141" s="276">
        <v>2715.8</v>
      </c>
      <c r="F141" s="276">
        <v>2605.4</v>
      </c>
      <c r="G141" s="276">
        <v>2624.4</v>
      </c>
      <c r="H141" s="276">
        <v>2624.4</v>
      </c>
      <c r="I141" s="271">
        <v>2423.2</v>
      </c>
      <c r="J141" s="276">
        <v>2272.7</v>
      </c>
      <c r="K141" s="276">
        <v>2249</v>
      </c>
      <c r="L141" s="276">
        <v>2196</v>
      </c>
      <c r="M141" s="276">
        <v>2196</v>
      </c>
      <c r="N141" s="271">
        <v>2045</v>
      </c>
      <c r="O141" s="354">
        <f>N141/I141-1</f>
        <v>-0.15607461208319573</v>
      </c>
      <c r="P141" s="81"/>
      <c r="Q141" s="1"/>
      <c r="R141" s="1"/>
      <c r="S141" s="1"/>
      <c r="T141" s="1"/>
    </row>
    <row r="142" spans="1:16" s="6" customFormat="1" ht="12.75">
      <c r="A142" s="81"/>
      <c r="B142" s="81" t="s">
        <v>0</v>
      </c>
      <c r="C142" s="97"/>
      <c r="D142" s="104">
        <v>8</v>
      </c>
      <c r="E142" s="82">
        <v>5154.2</v>
      </c>
      <c r="F142" s="82">
        <v>5193.7</v>
      </c>
      <c r="G142" s="82">
        <v>5396.2</v>
      </c>
      <c r="H142" s="82">
        <v>5396.2</v>
      </c>
      <c r="I142" s="272">
        <v>5279.1</v>
      </c>
      <c r="J142" s="82">
        <v>5205.4</v>
      </c>
      <c r="K142" s="82">
        <v>5242.9</v>
      </c>
      <c r="L142" s="82">
        <v>5352.5</v>
      </c>
      <c r="M142" s="82">
        <v>5352.5</v>
      </c>
      <c r="N142" s="272">
        <v>5263.7</v>
      </c>
      <c r="O142" s="142">
        <f>N142/I142-1</f>
        <v>-0.002917163910515108</v>
      </c>
      <c r="P142" s="81"/>
    </row>
    <row r="143" spans="1:16" ht="12.75">
      <c r="A143" s="95"/>
      <c r="B143" s="81"/>
      <c r="C143" s="91"/>
      <c r="D143" s="182"/>
      <c r="E143" s="123"/>
      <c r="F143" s="123"/>
      <c r="G143" s="123"/>
      <c r="H143" s="123"/>
      <c r="I143" s="165"/>
      <c r="J143" s="123"/>
      <c r="K143" s="123"/>
      <c r="L143" s="123"/>
      <c r="M143" s="123"/>
      <c r="N143" s="165"/>
      <c r="O143" s="136"/>
      <c r="P143" s="81"/>
    </row>
    <row r="144" spans="1:20" s="18" customFormat="1" ht="12.75">
      <c r="A144" s="244" t="s">
        <v>10</v>
      </c>
      <c r="B144" s="194"/>
      <c r="C144" s="200"/>
      <c r="D144" s="255"/>
      <c r="E144" s="246"/>
      <c r="F144" s="246"/>
      <c r="G144" s="246"/>
      <c r="H144" s="246"/>
      <c r="I144" s="247"/>
      <c r="J144" s="246"/>
      <c r="K144" s="246"/>
      <c r="L144" s="246"/>
      <c r="M144" s="246"/>
      <c r="N144" s="247"/>
      <c r="O144" s="239"/>
      <c r="P144" s="81"/>
      <c r="Q144" s="1"/>
      <c r="R144" s="1"/>
      <c r="S144" s="1"/>
      <c r="T144" s="1"/>
    </row>
    <row r="145" spans="1:16" ht="12.75">
      <c r="A145" s="81" t="s">
        <v>11</v>
      </c>
      <c r="B145" s="95"/>
      <c r="C145" s="95"/>
      <c r="D145" s="182"/>
      <c r="E145" s="123"/>
      <c r="F145" s="123"/>
      <c r="G145" s="123"/>
      <c r="H145" s="123"/>
      <c r="I145" s="165"/>
      <c r="J145" s="123"/>
      <c r="K145" s="123"/>
      <c r="L145" s="123"/>
      <c r="M145" s="123"/>
      <c r="N145" s="165"/>
      <c r="O145" s="136"/>
      <c r="P145" s="81"/>
    </row>
    <row r="146" spans="1:16" ht="12.75">
      <c r="A146" s="95"/>
      <c r="B146" s="95" t="s">
        <v>1</v>
      </c>
      <c r="C146" s="97"/>
      <c r="D146" s="103">
        <v>4.1</v>
      </c>
      <c r="E146" s="173">
        <v>18.1</v>
      </c>
      <c r="F146" s="173">
        <v>17.6</v>
      </c>
      <c r="G146" s="173">
        <v>16.4</v>
      </c>
      <c r="H146" s="173">
        <v>17.5</v>
      </c>
      <c r="I146" s="175">
        <v>14.6</v>
      </c>
      <c r="J146" s="173">
        <v>15</v>
      </c>
      <c r="K146" s="173">
        <v>14.1</v>
      </c>
      <c r="L146" s="173">
        <v>13.8</v>
      </c>
      <c r="M146" s="173">
        <v>14.4</v>
      </c>
      <c r="N146" s="175">
        <v>12.2</v>
      </c>
      <c r="O146" s="136">
        <f>N146/I146-1</f>
        <v>-0.1643835616438356</v>
      </c>
      <c r="P146" s="81"/>
    </row>
    <row r="147" spans="1:16" ht="12.75">
      <c r="A147" s="81"/>
      <c r="B147" s="95" t="s">
        <v>2</v>
      </c>
      <c r="C147" s="81"/>
      <c r="D147" s="103">
        <v>4.2</v>
      </c>
      <c r="E147" s="173">
        <v>2.8</v>
      </c>
      <c r="F147" s="173">
        <v>3.1</v>
      </c>
      <c r="G147" s="173">
        <v>2.6</v>
      </c>
      <c r="H147" s="173">
        <v>2.8</v>
      </c>
      <c r="I147" s="175">
        <v>2.2</v>
      </c>
      <c r="J147" s="173">
        <v>2.5</v>
      </c>
      <c r="K147" s="173">
        <v>2.7</v>
      </c>
      <c r="L147" s="173">
        <v>2.3</v>
      </c>
      <c r="M147" s="173">
        <v>2.4</v>
      </c>
      <c r="N147" s="175">
        <v>1.7</v>
      </c>
      <c r="O147" s="136">
        <f>N147/I147-1</f>
        <v>-0.2272727272727274</v>
      </c>
      <c r="P147" s="81"/>
    </row>
    <row r="148" spans="1:20" s="4" customFormat="1" ht="12.75">
      <c r="A148" s="81"/>
      <c r="B148" s="81" t="s">
        <v>81</v>
      </c>
      <c r="C148" s="81"/>
      <c r="D148" s="104">
        <v>4.3</v>
      </c>
      <c r="E148" s="82">
        <v>9.9</v>
      </c>
      <c r="F148" s="82">
        <v>10.1</v>
      </c>
      <c r="G148" s="82">
        <v>9.6</v>
      </c>
      <c r="H148" s="82">
        <v>9.8</v>
      </c>
      <c r="I148" s="272">
        <v>8.7</v>
      </c>
      <c r="J148" s="82">
        <v>9.5</v>
      </c>
      <c r="K148" s="82">
        <v>9.1</v>
      </c>
      <c r="L148" s="82">
        <v>9</v>
      </c>
      <c r="M148" s="82">
        <v>9.1</v>
      </c>
      <c r="N148" s="272">
        <v>8</v>
      </c>
      <c r="O148" s="142">
        <f>N148/I148-1</f>
        <v>-0.08045977011494243</v>
      </c>
      <c r="P148" s="81"/>
      <c r="Q148" s="6"/>
      <c r="R148" s="6"/>
      <c r="S148" s="6"/>
      <c r="T148" s="6"/>
    </row>
    <row r="149" spans="1:20" s="18" customFormat="1" ht="12.75">
      <c r="A149" s="244"/>
      <c r="B149" s="194"/>
      <c r="C149" s="200"/>
      <c r="D149" s="255"/>
      <c r="E149" s="246"/>
      <c r="F149" s="246"/>
      <c r="G149" s="246"/>
      <c r="H149" s="246"/>
      <c r="I149" s="247"/>
      <c r="J149" s="246"/>
      <c r="K149" s="246"/>
      <c r="L149" s="246"/>
      <c r="M149" s="246"/>
      <c r="N149" s="247"/>
      <c r="O149" s="239"/>
      <c r="P149" s="81"/>
      <c r="Q149" s="1"/>
      <c r="R149" s="1"/>
      <c r="S149" s="1"/>
      <c r="T149" s="1"/>
    </row>
    <row r="150" spans="1:106" s="1" customFormat="1" ht="12.75">
      <c r="A150" s="97" t="s">
        <v>73</v>
      </c>
      <c r="B150" s="91"/>
      <c r="C150" s="95"/>
      <c r="D150" s="260"/>
      <c r="E150" s="259"/>
      <c r="F150" s="259"/>
      <c r="G150" s="259"/>
      <c r="H150" s="259"/>
      <c r="I150" s="275"/>
      <c r="J150" s="259"/>
      <c r="K150" s="259"/>
      <c r="L150" s="259"/>
      <c r="M150" s="259"/>
      <c r="N150" s="275"/>
      <c r="O150" s="136"/>
      <c r="P150" s="81"/>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row>
    <row r="151" spans="1:16" ht="12.75">
      <c r="A151" s="91"/>
      <c r="B151" s="91" t="s">
        <v>91</v>
      </c>
      <c r="C151" s="91"/>
      <c r="D151" s="182">
        <v>3.2</v>
      </c>
      <c r="E151" s="259">
        <v>86.2498803</v>
      </c>
      <c r="F151" s="259">
        <v>92.70100125</v>
      </c>
      <c r="G151" s="259">
        <v>95.591806125</v>
      </c>
      <c r="H151" s="259">
        <v>88.5</v>
      </c>
      <c r="I151" s="275">
        <v>91.122285445</v>
      </c>
      <c r="J151" s="259">
        <v>98.632621256</v>
      </c>
      <c r="K151" s="259">
        <v>98.186054277</v>
      </c>
      <c r="L151" s="259">
        <v>98.557669031</v>
      </c>
      <c r="M151" s="259">
        <v>96.6</v>
      </c>
      <c r="N151" s="275">
        <v>95.501565993</v>
      </c>
      <c r="O151" s="136">
        <f>N151/I151-1</f>
        <v>0.04805938005849586</v>
      </c>
      <c r="P151" s="81"/>
    </row>
    <row r="152" spans="1:16" ht="12.75">
      <c r="A152" s="91"/>
      <c r="B152" s="91"/>
      <c r="C152" s="91"/>
      <c r="D152" s="182"/>
      <c r="E152" s="259"/>
      <c r="F152" s="259"/>
      <c r="G152" s="259"/>
      <c r="H152" s="259"/>
      <c r="I152" s="275"/>
      <c r="J152" s="259"/>
      <c r="K152" s="259"/>
      <c r="L152" s="259"/>
      <c r="M152" s="259"/>
      <c r="N152" s="275"/>
      <c r="O152" s="136"/>
      <c r="P152" s="81"/>
    </row>
    <row r="153" spans="1:16" ht="12.75">
      <c r="A153" s="193"/>
      <c r="B153" s="194"/>
      <c r="C153" s="194"/>
      <c r="D153" s="255"/>
      <c r="E153" s="246"/>
      <c r="F153" s="246"/>
      <c r="G153" s="246"/>
      <c r="H153" s="246"/>
      <c r="I153" s="247"/>
      <c r="J153" s="246"/>
      <c r="K153" s="246"/>
      <c r="L153" s="246"/>
      <c r="M153" s="246"/>
      <c r="N153" s="247"/>
      <c r="O153" s="239"/>
      <c r="P153" s="81"/>
    </row>
    <row r="154" spans="1:16" ht="12.75">
      <c r="A154" s="81" t="s">
        <v>198</v>
      </c>
      <c r="B154" s="95"/>
      <c r="C154" s="97"/>
      <c r="D154" s="182"/>
      <c r="E154" s="123"/>
      <c r="F154" s="123"/>
      <c r="G154" s="123"/>
      <c r="H154" s="123"/>
      <c r="I154" s="165"/>
      <c r="J154" s="123"/>
      <c r="K154" s="123"/>
      <c r="L154" s="123"/>
      <c r="M154" s="123"/>
      <c r="N154" s="165"/>
      <c r="O154" s="136"/>
      <c r="P154" s="81"/>
    </row>
    <row r="155" spans="1:16" ht="12.75">
      <c r="A155" s="91"/>
      <c r="B155" s="95" t="s">
        <v>200</v>
      </c>
      <c r="D155" s="2">
        <v>3.4</v>
      </c>
      <c r="E155" s="286">
        <v>0.110929311</v>
      </c>
      <c r="F155" s="286">
        <v>0.105301517</v>
      </c>
      <c r="G155" s="286">
        <v>0.13364958</v>
      </c>
      <c r="H155" s="286">
        <v>0.117</v>
      </c>
      <c r="I155" s="274">
        <v>0.146286882</v>
      </c>
      <c r="J155" s="286">
        <v>0.137628223</v>
      </c>
      <c r="K155" s="286">
        <v>0.161579194</v>
      </c>
      <c r="L155" s="286">
        <v>0.198486557</v>
      </c>
      <c r="M155" s="286">
        <v>0.161011474</v>
      </c>
      <c r="N155" s="274">
        <v>0.178791075</v>
      </c>
      <c r="O155" s="136" t="s">
        <v>97</v>
      </c>
      <c r="P155" s="81"/>
    </row>
    <row r="156" spans="1:16" ht="12.75">
      <c r="A156" s="91"/>
      <c r="B156" s="91" t="s">
        <v>199</v>
      </c>
      <c r="C156" s="91"/>
      <c r="D156" s="182">
        <v>8.3</v>
      </c>
      <c r="E156" s="355">
        <v>0</v>
      </c>
      <c r="F156" s="355">
        <v>0</v>
      </c>
      <c r="G156" s="355">
        <v>0</v>
      </c>
      <c r="H156" s="355">
        <v>24125</v>
      </c>
      <c r="I156" s="356">
        <v>28921</v>
      </c>
      <c r="J156" s="355">
        <v>41813</v>
      </c>
      <c r="K156" s="355">
        <v>50706</v>
      </c>
      <c r="L156" s="355">
        <v>60111</v>
      </c>
      <c r="M156" s="355">
        <v>60111</v>
      </c>
      <c r="N156" s="356">
        <v>66680</v>
      </c>
      <c r="O156" s="136">
        <f>N156/I156-1</f>
        <v>1.305591092977421</v>
      </c>
      <c r="P156" s="81"/>
    </row>
    <row r="157" spans="1:16" ht="12.75">
      <c r="A157" s="91"/>
      <c r="B157" s="91"/>
      <c r="C157" s="91"/>
      <c r="D157" s="182"/>
      <c r="E157" s="259"/>
      <c r="F157" s="259"/>
      <c r="G157" s="259"/>
      <c r="H157" s="259"/>
      <c r="I157" s="275"/>
      <c r="J157" s="259"/>
      <c r="K157" s="259"/>
      <c r="L157" s="259"/>
      <c r="M157" s="259"/>
      <c r="N157" s="275"/>
      <c r="O157" s="136"/>
      <c r="P157" s="81"/>
    </row>
    <row r="158" spans="1:20" s="43" customFormat="1" ht="15">
      <c r="A158" s="100" t="s">
        <v>137</v>
      </c>
      <c r="B158" s="95"/>
      <c r="C158" s="94"/>
      <c r="D158" s="182"/>
      <c r="E158" s="172"/>
      <c r="F158" s="172"/>
      <c r="G158" s="172"/>
      <c r="H158" s="172"/>
      <c r="I158" s="172"/>
      <c r="J158" s="172"/>
      <c r="K158" s="172"/>
      <c r="L158" s="172"/>
      <c r="M158" s="172"/>
      <c r="N158" s="172"/>
      <c r="O158" s="136"/>
      <c r="P158" s="81"/>
      <c r="Q158" s="44"/>
      <c r="R158" s="44"/>
      <c r="S158" s="44"/>
      <c r="T158" s="44"/>
    </row>
    <row r="159" spans="1:16" ht="9.75" customHeight="1">
      <c r="A159" s="100"/>
      <c r="B159" s="95"/>
      <c r="C159" s="94"/>
      <c r="D159" s="182"/>
      <c r="E159" s="172"/>
      <c r="F159" s="172"/>
      <c r="G159" s="172"/>
      <c r="H159" s="172"/>
      <c r="I159" s="172"/>
      <c r="J159" s="172"/>
      <c r="K159" s="172"/>
      <c r="L159" s="172"/>
      <c r="M159" s="172"/>
      <c r="N159" s="172"/>
      <c r="O159" s="136"/>
      <c r="P159" s="81"/>
    </row>
    <row r="160" spans="1:20" s="18" customFormat="1" ht="15" customHeight="1">
      <c r="A160" s="194"/>
      <c r="B160" s="194"/>
      <c r="C160" s="200"/>
      <c r="D160" s="255"/>
      <c r="E160" s="196" t="s">
        <v>120</v>
      </c>
      <c r="F160" s="196" t="s">
        <v>122</v>
      </c>
      <c r="G160" s="196" t="s">
        <v>128</v>
      </c>
      <c r="H160" s="196">
        <v>2008</v>
      </c>
      <c r="I160" s="197" t="s">
        <v>144</v>
      </c>
      <c r="J160" s="196" t="s">
        <v>185</v>
      </c>
      <c r="K160" s="196" t="s">
        <v>187</v>
      </c>
      <c r="L160" s="196" t="s">
        <v>194</v>
      </c>
      <c r="M160" s="196">
        <v>2009</v>
      </c>
      <c r="N160" s="197" t="s">
        <v>196</v>
      </c>
      <c r="O160" s="224" t="s">
        <v>51</v>
      </c>
      <c r="P160" s="81"/>
      <c r="Q160" s="1"/>
      <c r="R160" s="1"/>
      <c r="S160" s="1"/>
      <c r="T160" s="1"/>
    </row>
    <row r="161" spans="1:20" s="3" customFormat="1" ht="18.75" customHeight="1" thickBot="1">
      <c r="A161" s="97" t="s">
        <v>90</v>
      </c>
      <c r="B161" s="95"/>
      <c r="C161" s="97"/>
      <c r="D161" s="182">
        <v>2.1</v>
      </c>
      <c r="E161" s="123">
        <v>0.444</v>
      </c>
      <c r="F161" s="123">
        <v>0.447</v>
      </c>
      <c r="G161" s="123">
        <v>0.448</v>
      </c>
      <c r="H161" s="123">
        <v>0.448</v>
      </c>
      <c r="I161" s="165">
        <v>0.438</v>
      </c>
      <c r="J161" s="123">
        <v>0</v>
      </c>
      <c r="K161" s="123">
        <v>0.435</v>
      </c>
      <c r="L161" s="123">
        <v>0.427</v>
      </c>
      <c r="M161" s="123">
        <v>0.427</v>
      </c>
      <c r="N161" s="165">
        <v>0.412</v>
      </c>
      <c r="O161" s="136" t="s">
        <v>97</v>
      </c>
      <c r="P161" s="81"/>
      <c r="Q161" s="1"/>
      <c r="R161" s="1"/>
      <c r="S161" s="1"/>
      <c r="T161" s="1"/>
    </row>
    <row r="162" spans="1:16" ht="15.75" customHeight="1">
      <c r="A162" s="81" t="s">
        <v>138</v>
      </c>
      <c r="B162" s="95"/>
      <c r="C162" s="97"/>
      <c r="D162" s="182">
        <v>2.3</v>
      </c>
      <c r="E162" s="123">
        <v>0.782</v>
      </c>
      <c r="F162" s="123">
        <v>0.813</v>
      </c>
      <c r="G162" s="123">
        <v>0.851</v>
      </c>
      <c r="H162" s="123">
        <v>0.851</v>
      </c>
      <c r="I162" s="165">
        <v>0.888</v>
      </c>
      <c r="J162" s="123">
        <v>0</v>
      </c>
      <c r="K162" s="123">
        <v>0.944</v>
      </c>
      <c r="L162" s="123">
        <v>0.994</v>
      </c>
      <c r="M162" s="123">
        <v>0.994</v>
      </c>
      <c r="N162" s="165">
        <v>1.053</v>
      </c>
      <c r="O162" s="136" t="s">
        <v>97</v>
      </c>
      <c r="P162" s="81"/>
    </row>
    <row r="163" spans="1:16" ht="15.75" customHeight="1">
      <c r="A163" s="81"/>
      <c r="B163" s="95"/>
      <c r="C163" s="97"/>
      <c r="D163" s="182"/>
      <c r="E163" s="123"/>
      <c r="F163" s="123"/>
      <c r="G163" s="123"/>
      <c r="H163" s="123"/>
      <c r="I163" s="165"/>
      <c r="J163" s="123"/>
      <c r="K163" s="123"/>
      <c r="L163" s="123"/>
      <c r="M163" s="123"/>
      <c r="N163" s="165"/>
      <c r="O163" s="136"/>
      <c r="P163" s="81"/>
    </row>
    <row r="164" spans="1:20" s="18" customFormat="1" ht="12.75">
      <c r="A164" s="193" t="s">
        <v>8</v>
      </c>
      <c r="B164" s="194"/>
      <c r="C164" s="194"/>
      <c r="D164" s="255"/>
      <c r="E164" s="246"/>
      <c r="F164" s="246"/>
      <c r="G164" s="246"/>
      <c r="H164" s="246"/>
      <c r="I164" s="247"/>
      <c r="J164" s="246"/>
      <c r="K164" s="246"/>
      <c r="L164" s="246"/>
      <c r="M164" s="246"/>
      <c r="N164" s="247"/>
      <c r="O164" s="239"/>
      <c r="P164" s="81"/>
      <c r="Q164" s="1"/>
      <c r="R164" s="1"/>
      <c r="S164" s="1"/>
      <c r="T164" s="1"/>
    </row>
    <row r="165" spans="1:20" s="3" customFormat="1" ht="13.5" thickBot="1">
      <c r="A165" s="81" t="s">
        <v>16</v>
      </c>
      <c r="B165" s="95"/>
      <c r="C165" s="97"/>
      <c r="D165" s="182"/>
      <c r="E165" s="124"/>
      <c r="F165" s="124"/>
      <c r="G165" s="124"/>
      <c r="H165" s="124"/>
      <c r="I165" s="295"/>
      <c r="J165" s="124"/>
      <c r="K165" s="124"/>
      <c r="L165" s="124"/>
      <c r="M165" s="124"/>
      <c r="N165" s="295"/>
      <c r="O165" s="136"/>
      <c r="P165" s="81"/>
      <c r="Q165" s="1"/>
      <c r="R165" s="1"/>
      <c r="S165" s="1"/>
      <c r="T165" s="1"/>
    </row>
    <row r="166" spans="1:16" ht="12.75">
      <c r="A166" s="95"/>
      <c r="B166" s="95" t="s">
        <v>1</v>
      </c>
      <c r="C166" s="91"/>
      <c r="D166" s="103">
        <v>8.1</v>
      </c>
      <c r="E166" s="124">
        <v>2710.5</v>
      </c>
      <c r="F166" s="124">
        <v>2779.9</v>
      </c>
      <c r="G166" s="124">
        <v>2877.3</v>
      </c>
      <c r="H166" s="124">
        <v>2877.3</v>
      </c>
      <c r="I166" s="295">
        <v>2898.4</v>
      </c>
      <c r="J166" s="124">
        <v>0</v>
      </c>
      <c r="K166" s="124">
        <v>3020.3</v>
      </c>
      <c r="L166" s="124">
        <v>3109.1</v>
      </c>
      <c r="M166" s="124">
        <v>3109.1</v>
      </c>
      <c r="N166" s="295">
        <v>3128</v>
      </c>
      <c r="O166" s="136">
        <f>N166/I166-1</f>
        <v>0.07921611923820038</v>
      </c>
      <c r="P166" s="81"/>
    </row>
    <row r="167" spans="1:16" ht="12.75">
      <c r="A167" s="95"/>
      <c r="B167" s="95" t="s">
        <v>2</v>
      </c>
      <c r="C167" s="95"/>
      <c r="D167" s="261">
        <v>8.2</v>
      </c>
      <c r="E167" s="124">
        <v>658.5</v>
      </c>
      <c r="F167" s="124">
        <v>745.1</v>
      </c>
      <c r="G167" s="124">
        <v>820.6</v>
      </c>
      <c r="H167" s="124">
        <v>820.6</v>
      </c>
      <c r="I167" s="295">
        <v>864.5</v>
      </c>
      <c r="J167" s="124">
        <v>0.1</v>
      </c>
      <c r="K167" s="124">
        <v>961</v>
      </c>
      <c r="L167" s="124">
        <v>993.3</v>
      </c>
      <c r="M167" s="124">
        <v>993.3</v>
      </c>
      <c r="N167" s="295">
        <v>988.3</v>
      </c>
      <c r="O167" s="136">
        <f>N167/I167-1</f>
        <v>0.14320416425679583</v>
      </c>
      <c r="P167" s="81"/>
    </row>
    <row r="168" spans="1:16" s="1" customFormat="1" ht="12.75">
      <c r="A168" s="95"/>
      <c r="B168" s="81" t="s">
        <v>0</v>
      </c>
      <c r="C168" s="91"/>
      <c r="D168" s="104">
        <v>8</v>
      </c>
      <c r="E168" s="125">
        <v>3369</v>
      </c>
      <c r="F168" s="125">
        <v>3525</v>
      </c>
      <c r="G168" s="125">
        <v>3697.9</v>
      </c>
      <c r="H168" s="125">
        <v>3697.9</v>
      </c>
      <c r="I168" s="293">
        <v>3762.9</v>
      </c>
      <c r="J168" s="125">
        <v>0</v>
      </c>
      <c r="K168" s="125">
        <v>3981.3</v>
      </c>
      <c r="L168" s="125">
        <v>4102.4</v>
      </c>
      <c r="M168" s="125">
        <v>4102.4</v>
      </c>
      <c r="N168" s="293">
        <v>4116.3</v>
      </c>
      <c r="O168" s="142">
        <f>N168/I168-1</f>
        <v>0.09391692577533295</v>
      </c>
      <c r="P168" s="81"/>
    </row>
    <row r="169" spans="1:20" s="4" customFormat="1" ht="12.75">
      <c r="A169" s="95"/>
      <c r="B169" s="81"/>
      <c r="C169" s="91"/>
      <c r="D169" s="182"/>
      <c r="E169" s="124"/>
      <c r="F169" s="124"/>
      <c r="G169" s="124"/>
      <c r="H169" s="124"/>
      <c r="I169" s="295"/>
      <c r="J169" s="124"/>
      <c r="K169" s="124"/>
      <c r="L169" s="124"/>
      <c r="M169" s="124"/>
      <c r="N169" s="295"/>
      <c r="O169" s="136"/>
      <c r="P169" s="81"/>
      <c r="Q169" s="6"/>
      <c r="R169" s="6"/>
      <c r="S169" s="6"/>
      <c r="T169" s="6"/>
    </row>
    <row r="170" spans="1:20" s="18" customFormat="1" ht="12.75">
      <c r="A170" s="244" t="s">
        <v>10</v>
      </c>
      <c r="B170" s="194"/>
      <c r="C170" s="200"/>
      <c r="D170" s="255"/>
      <c r="E170" s="248"/>
      <c r="F170" s="248"/>
      <c r="G170" s="248"/>
      <c r="H170" s="248"/>
      <c r="I170" s="296"/>
      <c r="J170" s="248"/>
      <c r="K170" s="248"/>
      <c r="L170" s="248"/>
      <c r="M170" s="248"/>
      <c r="N170" s="296"/>
      <c r="O170" s="239"/>
      <c r="P170" s="81"/>
      <c r="Q170" s="1"/>
      <c r="R170" s="1"/>
      <c r="S170" s="1"/>
      <c r="T170" s="1"/>
    </row>
    <row r="171" spans="1:20" s="3" customFormat="1" ht="13.5" thickBot="1">
      <c r="A171" s="81" t="s">
        <v>11</v>
      </c>
      <c r="B171" s="95"/>
      <c r="C171" s="95"/>
      <c r="D171" s="182"/>
      <c r="E171" s="124"/>
      <c r="F171" s="124"/>
      <c r="G171" s="124"/>
      <c r="H171" s="124"/>
      <c r="I171" s="295"/>
      <c r="J171" s="124"/>
      <c r="K171" s="124"/>
      <c r="L171" s="124"/>
      <c r="M171" s="124"/>
      <c r="N171" s="295"/>
      <c r="O171" s="136"/>
      <c r="P171" s="81"/>
      <c r="Q171" s="1"/>
      <c r="R171" s="1"/>
      <c r="S171" s="1"/>
      <c r="T171" s="1"/>
    </row>
    <row r="172" spans="1:16" ht="12.75">
      <c r="A172" s="95"/>
      <c r="B172" s="95" t="s">
        <v>1</v>
      </c>
      <c r="C172" s="97"/>
      <c r="D172" s="103">
        <v>4.1</v>
      </c>
      <c r="E172" s="291">
        <v>7.8</v>
      </c>
      <c r="F172" s="291">
        <v>8.7</v>
      </c>
      <c r="G172" s="291">
        <v>9.5</v>
      </c>
      <c r="H172" s="291">
        <v>8.4</v>
      </c>
      <c r="I172" s="301">
        <v>7.2</v>
      </c>
      <c r="J172" s="291">
        <v>7.5</v>
      </c>
      <c r="K172" s="291">
        <v>7.3</v>
      </c>
      <c r="L172" s="291">
        <v>6.7</v>
      </c>
      <c r="M172" s="291">
        <v>7.2</v>
      </c>
      <c r="N172" s="301">
        <v>6.6</v>
      </c>
      <c r="O172" s="136">
        <f>N172/I172-1</f>
        <v>-0.08333333333333337</v>
      </c>
      <c r="P172" s="81"/>
    </row>
    <row r="173" spans="1:16" ht="12.75">
      <c r="A173" s="81"/>
      <c r="B173" s="95" t="s">
        <v>2</v>
      </c>
      <c r="C173" s="81"/>
      <c r="D173" s="103">
        <v>4.2</v>
      </c>
      <c r="E173" s="124">
        <v>2.9</v>
      </c>
      <c r="F173" s="124">
        <v>3.3</v>
      </c>
      <c r="G173" s="124">
        <v>3.4</v>
      </c>
      <c r="H173" s="124">
        <v>3.1</v>
      </c>
      <c r="I173" s="295">
        <v>2.7</v>
      </c>
      <c r="J173" s="124">
        <v>2.8</v>
      </c>
      <c r="K173" s="124">
        <v>2.5</v>
      </c>
      <c r="L173" s="124">
        <v>2.1</v>
      </c>
      <c r="M173" s="124">
        <v>2.5</v>
      </c>
      <c r="N173" s="295">
        <v>2.1</v>
      </c>
      <c r="O173" s="136">
        <f>N173/I173-1</f>
        <v>-0.2222222222222222</v>
      </c>
      <c r="P173" s="81"/>
    </row>
    <row r="174" spans="1:20" s="4" customFormat="1" ht="12.75">
      <c r="A174" s="81"/>
      <c r="B174" s="81" t="s">
        <v>81</v>
      </c>
      <c r="C174" s="81"/>
      <c r="D174" s="104">
        <v>4.3</v>
      </c>
      <c r="E174" s="125">
        <v>6.9</v>
      </c>
      <c r="F174" s="125">
        <v>7.6</v>
      </c>
      <c r="G174" s="125">
        <v>8.2</v>
      </c>
      <c r="H174" s="125">
        <v>7.3</v>
      </c>
      <c r="I174" s="293">
        <v>6.2</v>
      </c>
      <c r="J174" s="125">
        <v>6.4</v>
      </c>
      <c r="K174" s="125">
        <v>6.2</v>
      </c>
      <c r="L174" s="125">
        <v>5.5</v>
      </c>
      <c r="M174" s="125">
        <v>6.1</v>
      </c>
      <c r="N174" s="293">
        <v>5.5</v>
      </c>
      <c r="O174" s="142">
        <f>N174/I174-1</f>
        <v>-0.11290322580645162</v>
      </c>
      <c r="P174" s="81"/>
      <c r="Q174" s="6"/>
      <c r="R174" s="6"/>
      <c r="S174" s="6"/>
      <c r="T174" s="6"/>
    </row>
    <row r="175" spans="1:20" s="18" customFormat="1" ht="12.75">
      <c r="A175" s="244"/>
      <c r="B175" s="194"/>
      <c r="C175" s="200"/>
      <c r="D175" s="255"/>
      <c r="E175" s="248"/>
      <c r="F175" s="248"/>
      <c r="G175" s="248"/>
      <c r="H175" s="248"/>
      <c r="I175" s="296"/>
      <c r="J175" s="248"/>
      <c r="K175" s="248"/>
      <c r="L175" s="248"/>
      <c r="M175" s="248"/>
      <c r="N175" s="296"/>
      <c r="O175" s="239"/>
      <c r="P175" s="81"/>
      <c r="Q175" s="1"/>
      <c r="R175" s="1"/>
      <c r="S175" s="1"/>
      <c r="T175" s="1"/>
    </row>
    <row r="176" spans="1:106" s="1" customFormat="1" ht="12.75">
      <c r="A176" s="97" t="s">
        <v>73</v>
      </c>
      <c r="B176" s="91"/>
      <c r="C176" s="95"/>
      <c r="D176" s="260"/>
      <c r="E176" s="259"/>
      <c r="F176" s="259"/>
      <c r="G176" s="259"/>
      <c r="H176" s="259"/>
      <c r="I176" s="297"/>
      <c r="J176" s="259"/>
      <c r="K176" s="259"/>
      <c r="L176" s="259"/>
      <c r="M176" s="259"/>
      <c r="N176" s="297"/>
      <c r="O176" s="136"/>
      <c r="P176" s="81"/>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row>
    <row r="177" spans="1:16" ht="12.75">
      <c r="A177" s="91"/>
      <c r="B177" s="91" t="s">
        <v>91</v>
      </c>
      <c r="C177" s="91"/>
      <c r="D177" s="182">
        <v>3.2</v>
      </c>
      <c r="E177" s="101">
        <v>165.830424708</v>
      </c>
      <c r="F177" s="101">
        <v>162.759121835</v>
      </c>
      <c r="G177" s="101">
        <v>159.599669826</v>
      </c>
      <c r="H177" s="101">
        <v>159.1</v>
      </c>
      <c r="I177" s="302">
        <v>145.147833633</v>
      </c>
      <c r="J177" s="101">
        <v>149.375324757</v>
      </c>
      <c r="K177" s="101">
        <v>158.501703969</v>
      </c>
      <c r="L177" s="101">
        <v>156.433064087</v>
      </c>
      <c r="M177" s="101">
        <v>154.003288296</v>
      </c>
      <c r="N177" s="302">
        <v>149.375324757</v>
      </c>
      <c r="O177" s="136">
        <f>N177/I177-1</f>
        <v>0.02912541660586543</v>
      </c>
      <c r="P177" s="81"/>
    </row>
    <row r="178" spans="1:16" ht="12.75">
      <c r="A178" s="81"/>
      <c r="B178" s="81"/>
      <c r="C178" s="81"/>
      <c r="D178" s="104"/>
      <c r="E178" s="125"/>
      <c r="F178" s="125"/>
      <c r="G178" s="125"/>
      <c r="H178" s="125"/>
      <c r="I178" s="293"/>
      <c r="J178" s="125"/>
      <c r="K178" s="125"/>
      <c r="L178" s="125"/>
      <c r="M178" s="125"/>
      <c r="N178" s="293"/>
      <c r="O178" s="142"/>
      <c r="P178" s="81"/>
    </row>
    <row r="179" spans="1:16" ht="48" customHeight="1">
      <c r="A179" s="81"/>
      <c r="B179" s="102" t="s">
        <v>88</v>
      </c>
      <c r="C179" s="81"/>
      <c r="D179" s="104"/>
      <c r="E179" s="125"/>
      <c r="F179" s="125"/>
      <c r="G179" s="125"/>
      <c r="H179" s="125"/>
      <c r="I179" s="125"/>
      <c r="J179" s="125"/>
      <c r="K179" s="125"/>
      <c r="L179" s="125"/>
      <c r="M179" s="125"/>
      <c r="N179" s="125"/>
      <c r="O179" s="142"/>
      <c r="P179" s="81"/>
    </row>
    <row r="180" spans="1:20" s="43" customFormat="1" ht="25.5" customHeight="1">
      <c r="A180" s="100" t="s">
        <v>139</v>
      </c>
      <c r="B180" s="95"/>
      <c r="C180" s="94"/>
      <c r="D180" s="182"/>
      <c r="E180" s="298"/>
      <c r="F180" s="298"/>
      <c r="G180" s="172"/>
      <c r="H180" s="298"/>
      <c r="I180" s="298"/>
      <c r="J180" s="298"/>
      <c r="K180" s="298"/>
      <c r="L180" s="172"/>
      <c r="M180" s="298"/>
      <c r="N180" s="298"/>
      <c r="O180" s="136"/>
      <c r="P180" s="81"/>
      <c r="Q180" s="44"/>
      <c r="R180" s="44"/>
      <c r="S180" s="44"/>
      <c r="T180" s="44"/>
    </row>
    <row r="181" spans="1:16" ht="9.75" customHeight="1">
      <c r="A181" s="100"/>
      <c r="B181" s="95"/>
      <c r="C181" s="94"/>
      <c r="D181" s="182"/>
      <c r="E181" s="298"/>
      <c r="F181" s="298"/>
      <c r="G181" s="172"/>
      <c r="H181" s="298"/>
      <c r="I181" s="298"/>
      <c r="J181" s="298"/>
      <c r="K181" s="298"/>
      <c r="L181" s="172"/>
      <c r="M181" s="298"/>
      <c r="N181" s="298"/>
      <c r="O181" s="136"/>
      <c r="P181" s="81"/>
    </row>
    <row r="182" spans="1:20" s="18" customFormat="1" ht="15" customHeight="1">
      <c r="A182" s="194"/>
      <c r="B182" s="194"/>
      <c r="C182" s="200"/>
      <c r="D182" s="255"/>
      <c r="E182" s="196" t="s">
        <v>120</v>
      </c>
      <c r="F182" s="196" t="s">
        <v>122</v>
      </c>
      <c r="G182" s="196" t="s">
        <v>128</v>
      </c>
      <c r="H182" s="196">
        <v>2008</v>
      </c>
      <c r="I182" s="299" t="s">
        <v>144</v>
      </c>
      <c r="J182" s="196" t="s">
        <v>185</v>
      </c>
      <c r="K182" s="196" t="s">
        <v>187</v>
      </c>
      <c r="L182" s="196" t="s">
        <v>194</v>
      </c>
      <c r="M182" s="196">
        <v>2009</v>
      </c>
      <c r="N182" s="299" t="s">
        <v>196</v>
      </c>
      <c r="O182" s="224" t="s">
        <v>51</v>
      </c>
      <c r="P182" s="81"/>
      <c r="Q182" s="1"/>
      <c r="R182" s="1"/>
      <c r="S182" s="1"/>
      <c r="T182" s="1"/>
    </row>
    <row r="183" spans="1:20" s="3" customFormat="1" ht="18.75" customHeight="1" thickBot="1">
      <c r="A183" s="97" t="s">
        <v>90</v>
      </c>
      <c r="B183" s="95"/>
      <c r="C183" s="97"/>
      <c r="D183" s="182">
        <v>2.1</v>
      </c>
      <c r="E183" s="123">
        <v>0.422</v>
      </c>
      <c r="F183" s="123">
        <v>0.423</v>
      </c>
      <c r="G183" s="123">
        <v>0.422</v>
      </c>
      <c r="H183" s="123">
        <v>0.422</v>
      </c>
      <c r="I183" s="300">
        <v>0.414</v>
      </c>
      <c r="J183" s="123">
        <v>0.415</v>
      </c>
      <c r="K183" s="123">
        <v>0.429</v>
      </c>
      <c r="L183" s="123">
        <v>0.426</v>
      </c>
      <c r="M183" s="123">
        <v>0.426</v>
      </c>
      <c r="N183" s="300">
        <v>0.437</v>
      </c>
      <c r="O183" s="136" t="s">
        <v>97</v>
      </c>
      <c r="P183" s="81"/>
      <c r="Q183" s="1"/>
      <c r="R183" s="1"/>
      <c r="S183" s="1"/>
      <c r="T183" s="1"/>
    </row>
    <row r="184" spans="1:16" ht="15.75" customHeight="1">
      <c r="A184" s="81" t="s">
        <v>136</v>
      </c>
      <c r="B184" s="95"/>
      <c r="C184" s="97"/>
      <c r="D184" s="182">
        <v>2.3</v>
      </c>
      <c r="E184" s="123">
        <v>1.221</v>
      </c>
      <c r="F184" s="123">
        <v>1.271</v>
      </c>
      <c r="G184" s="123">
        <v>1.336</v>
      </c>
      <c r="H184" s="123">
        <v>1.336</v>
      </c>
      <c r="I184" s="300">
        <v>1.369</v>
      </c>
      <c r="J184" s="123">
        <v>0</v>
      </c>
      <c r="K184" s="123">
        <v>1.378</v>
      </c>
      <c r="L184" s="123">
        <v>1.384</v>
      </c>
      <c r="M184" s="123">
        <v>1.384</v>
      </c>
      <c r="N184" s="300">
        <v>1.367</v>
      </c>
      <c r="O184" s="136" t="s">
        <v>97</v>
      </c>
      <c r="P184" s="81"/>
    </row>
    <row r="185" spans="1:16" ht="15.75" customHeight="1">
      <c r="A185" s="81"/>
      <c r="B185" s="95"/>
      <c r="C185" s="97"/>
      <c r="D185" s="182"/>
      <c r="E185" s="123"/>
      <c r="F185" s="123"/>
      <c r="G185" s="123"/>
      <c r="H185" s="123"/>
      <c r="I185" s="300"/>
      <c r="J185" s="123"/>
      <c r="K185" s="123"/>
      <c r="L185" s="123"/>
      <c r="M185" s="123"/>
      <c r="N185" s="300"/>
      <c r="O185" s="136"/>
      <c r="P185" s="81"/>
    </row>
    <row r="186" spans="1:20" s="18" customFormat="1" ht="12.75">
      <c r="A186" s="193" t="s">
        <v>8</v>
      </c>
      <c r="B186" s="194"/>
      <c r="C186" s="194"/>
      <c r="D186" s="255"/>
      <c r="E186" s="246"/>
      <c r="F186" s="246"/>
      <c r="G186" s="246"/>
      <c r="H186" s="246"/>
      <c r="I186" s="247"/>
      <c r="J186" s="246"/>
      <c r="K186" s="246"/>
      <c r="L186" s="246"/>
      <c r="M186" s="246"/>
      <c r="N186" s="247"/>
      <c r="O186" s="239"/>
      <c r="P186" s="81"/>
      <c r="Q186" s="1"/>
      <c r="R186" s="1"/>
      <c r="S186" s="1"/>
      <c r="T186" s="1"/>
    </row>
    <row r="187" spans="1:20" s="3" customFormat="1" ht="13.5" thickBot="1">
      <c r="A187" s="81" t="s">
        <v>16</v>
      </c>
      <c r="B187" s="95"/>
      <c r="C187" s="97"/>
      <c r="D187" s="182"/>
      <c r="E187" s="124"/>
      <c r="F187" s="124"/>
      <c r="G187" s="124"/>
      <c r="H187" s="124"/>
      <c r="I187" s="166"/>
      <c r="J187" s="124"/>
      <c r="K187" s="124"/>
      <c r="L187" s="124"/>
      <c r="M187" s="124"/>
      <c r="N187" s="166"/>
      <c r="O187" s="136"/>
      <c r="P187" s="81"/>
      <c r="Q187" s="1"/>
      <c r="R187" s="1"/>
      <c r="S187" s="1"/>
      <c r="T187" s="1"/>
    </row>
    <row r="188" spans="1:16" ht="12.75">
      <c r="A188" s="95"/>
      <c r="B188" s="95" t="s">
        <v>1</v>
      </c>
      <c r="C188" s="91"/>
      <c r="D188" s="103">
        <v>8.1</v>
      </c>
      <c r="E188" s="124">
        <v>489.1</v>
      </c>
      <c r="F188" s="124">
        <v>524.4</v>
      </c>
      <c r="G188" s="124">
        <v>566.4</v>
      </c>
      <c r="H188" s="124">
        <v>566.4</v>
      </c>
      <c r="I188" s="166">
        <v>590.6</v>
      </c>
      <c r="J188" s="124">
        <v>607.1</v>
      </c>
      <c r="K188" s="124">
        <v>620.2</v>
      </c>
      <c r="L188" s="124">
        <v>641.1</v>
      </c>
      <c r="M188" s="124">
        <v>641.1</v>
      </c>
      <c r="N188" s="166">
        <v>645.4</v>
      </c>
      <c r="O188" s="136">
        <f>N188/I188-1</f>
        <v>0.09278699627497455</v>
      </c>
      <c r="P188" s="81"/>
    </row>
    <row r="189" spans="1:16" ht="12.75">
      <c r="A189" s="95"/>
      <c r="B189" s="95" t="s">
        <v>2</v>
      </c>
      <c r="C189" s="95"/>
      <c r="D189" s="261">
        <v>8.2</v>
      </c>
      <c r="E189" s="124">
        <v>1783.1</v>
      </c>
      <c r="F189" s="124">
        <v>1847.6</v>
      </c>
      <c r="G189" s="124">
        <v>1920.2</v>
      </c>
      <c r="H189" s="124">
        <v>1920.2</v>
      </c>
      <c r="I189" s="166">
        <v>1912.7</v>
      </c>
      <c r="J189" s="124">
        <v>2001.9</v>
      </c>
      <c r="K189" s="124">
        <v>1985.9</v>
      </c>
      <c r="L189" s="124">
        <v>1961.9</v>
      </c>
      <c r="M189" s="124">
        <v>1961.9</v>
      </c>
      <c r="N189" s="166">
        <v>1988.7</v>
      </c>
      <c r="O189" s="136">
        <f>N189/I189-1</f>
        <v>0.03973440685941321</v>
      </c>
      <c r="P189" s="81"/>
    </row>
    <row r="190" spans="1:16" s="1" customFormat="1" ht="12.75">
      <c r="A190" s="95"/>
      <c r="B190" s="81" t="s">
        <v>0</v>
      </c>
      <c r="C190" s="91"/>
      <c r="D190" s="104">
        <v>8</v>
      </c>
      <c r="E190" s="125">
        <v>2272.2</v>
      </c>
      <c r="F190" s="125">
        <v>2372</v>
      </c>
      <c r="G190" s="125">
        <v>2486.6</v>
      </c>
      <c r="H190" s="125">
        <v>2486.6</v>
      </c>
      <c r="I190" s="167">
        <v>2503.3</v>
      </c>
      <c r="J190" s="125">
        <v>2609</v>
      </c>
      <c r="K190" s="125">
        <v>2606.1</v>
      </c>
      <c r="L190" s="125">
        <v>2603</v>
      </c>
      <c r="M190" s="125">
        <v>2603</v>
      </c>
      <c r="N190" s="167">
        <v>2634.1</v>
      </c>
      <c r="O190" s="142">
        <f>N190/I190-1</f>
        <v>0.05225102864219222</v>
      </c>
      <c r="P190" s="81"/>
    </row>
    <row r="191" spans="1:20" s="4" customFormat="1" ht="12.75">
      <c r="A191" s="95"/>
      <c r="B191" s="81"/>
      <c r="C191" s="91"/>
      <c r="D191" s="182"/>
      <c r="E191" s="124"/>
      <c r="F191" s="124"/>
      <c r="G191" s="124"/>
      <c r="H191" s="124"/>
      <c r="I191" s="166"/>
      <c r="J191" s="124"/>
      <c r="K191" s="124"/>
      <c r="L191" s="124"/>
      <c r="M191" s="124"/>
      <c r="N191" s="166"/>
      <c r="O191" s="136"/>
      <c r="P191" s="81"/>
      <c r="Q191" s="6"/>
      <c r="R191" s="6"/>
      <c r="S191" s="6"/>
      <c r="T191" s="6"/>
    </row>
    <row r="192" spans="1:20" s="18" customFormat="1" ht="12.75">
      <c r="A192" s="244" t="s">
        <v>10</v>
      </c>
      <c r="B192" s="194"/>
      <c r="C192" s="200"/>
      <c r="D192" s="255"/>
      <c r="E192" s="248"/>
      <c r="F192" s="248"/>
      <c r="G192" s="248"/>
      <c r="H192" s="248"/>
      <c r="I192" s="249"/>
      <c r="J192" s="248"/>
      <c r="K192" s="248"/>
      <c r="L192" s="248"/>
      <c r="M192" s="248"/>
      <c r="N192" s="249"/>
      <c r="O192" s="239"/>
      <c r="P192" s="81"/>
      <c r="Q192" s="1"/>
      <c r="R192" s="1"/>
      <c r="S192" s="1"/>
      <c r="T192" s="1"/>
    </row>
    <row r="193" spans="1:20" s="3" customFormat="1" ht="13.5" thickBot="1">
      <c r="A193" s="81" t="s">
        <v>11</v>
      </c>
      <c r="B193" s="95"/>
      <c r="C193" s="97"/>
      <c r="D193" s="182"/>
      <c r="E193" s="124"/>
      <c r="F193" s="124"/>
      <c r="G193" s="124"/>
      <c r="H193" s="124"/>
      <c r="I193" s="166"/>
      <c r="J193" s="124"/>
      <c r="K193" s="124"/>
      <c r="L193" s="124"/>
      <c r="M193" s="124"/>
      <c r="N193" s="166"/>
      <c r="O193" s="136"/>
      <c r="P193" s="81"/>
      <c r="Q193" s="1"/>
      <c r="R193" s="1"/>
      <c r="S193" s="1"/>
      <c r="T193" s="1"/>
    </row>
    <row r="194" spans="1:16" ht="12.75">
      <c r="A194" s="95"/>
      <c r="B194" s="95" t="s">
        <v>1</v>
      </c>
      <c r="C194" s="95"/>
      <c r="D194" s="103">
        <v>4.1</v>
      </c>
      <c r="E194" s="124">
        <v>39.1</v>
      </c>
      <c r="F194" s="124">
        <v>39.4</v>
      </c>
      <c r="G194" s="124">
        <v>35.3</v>
      </c>
      <c r="H194" s="124">
        <v>38.1</v>
      </c>
      <c r="I194" s="166">
        <v>30.8</v>
      </c>
      <c r="J194" s="124">
        <v>30.7</v>
      </c>
      <c r="K194" s="124">
        <v>30.2</v>
      </c>
      <c r="L194" s="124">
        <v>30.6</v>
      </c>
      <c r="M194" s="124">
        <v>30.6</v>
      </c>
      <c r="N194" s="166">
        <v>28.1</v>
      </c>
      <c r="O194" s="136">
        <f>N194/I194-1</f>
        <v>-0.08766233766233766</v>
      </c>
      <c r="P194" s="81"/>
    </row>
    <row r="195" spans="1:16" ht="12.75">
      <c r="A195" s="81"/>
      <c r="B195" s="95" t="s">
        <v>2</v>
      </c>
      <c r="C195" s="81"/>
      <c r="D195" s="103">
        <v>4.2</v>
      </c>
      <c r="E195" s="124">
        <v>8.4</v>
      </c>
      <c r="F195" s="124">
        <v>8.9</v>
      </c>
      <c r="G195" s="124">
        <v>7.8</v>
      </c>
      <c r="H195" s="124">
        <v>8.3</v>
      </c>
      <c r="I195" s="166">
        <v>6.4</v>
      </c>
      <c r="J195" s="124">
        <v>6.7</v>
      </c>
      <c r="K195" s="124">
        <v>7.2</v>
      </c>
      <c r="L195" s="124">
        <v>6.1</v>
      </c>
      <c r="M195" s="124">
        <v>6.6</v>
      </c>
      <c r="N195" s="166">
        <v>5.5</v>
      </c>
      <c r="O195" s="136">
        <f>N195/I195-1</f>
        <v>-0.140625</v>
      </c>
      <c r="P195" s="81"/>
    </row>
    <row r="196" spans="1:16" ht="12.75">
      <c r="A196" s="81"/>
      <c r="B196" s="81" t="s">
        <v>81</v>
      </c>
      <c r="C196" s="81"/>
      <c r="D196" s="104">
        <v>4.3</v>
      </c>
      <c r="E196" s="125">
        <v>14.9</v>
      </c>
      <c r="F196" s="125">
        <v>15.6</v>
      </c>
      <c r="G196" s="125">
        <v>13.9</v>
      </c>
      <c r="H196" s="125">
        <v>14.7</v>
      </c>
      <c r="I196" s="167">
        <v>12.1</v>
      </c>
      <c r="J196" s="125">
        <v>12.3</v>
      </c>
      <c r="K196" s="125">
        <v>12.6</v>
      </c>
      <c r="L196" s="125">
        <v>12</v>
      </c>
      <c r="M196" s="125">
        <v>12.3</v>
      </c>
      <c r="N196" s="167">
        <v>11</v>
      </c>
      <c r="O196" s="142">
        <f>N196/I196-1</f>
        <v>-0.09090909090909083</v>
      </c>
      <c r="P196" s="81"/>
    </row>
    <row r="197" spans="1:20" s="18" customFormat="1" ht="12.75">
      <c r="A197" s="244"/>
      <c r="B197" s="194"/>
      <c r="C197" s="200"/>
      <c r="D197" s="255"/>
      <c r="E197" s="248"/>
      <c r="F197" s="248"/>
      <c r="G197" s="248"/>
      <c r="H197" s="248"/>
      <c r="I197" s="249"/>
      <c r="J197" s="248"/>
      <c r="K197" s="248"/>
      <c r="L197" s="248"/>
      <c r="M197" s="248"/>
      <c r="N197" s="249"/>
      <c r="O197" s="239"/>
      <c r="P197" s="81"/>
      <c r="Q197" s="1"/>
      <c r="R197" s="1"/>
      <c r="S197" s="1"/>
      <c r="T197" s="1"/>
    </row>
    <row r="198" spans="1:106" s="1" customFormat="1" ht="12.75">
      <c r="A198" s="97" t="s">
        <v>73</v>
      </c>
      <c r="B198" s="91"/>
      <c r="C198" s="95"/>
      <c r="D198" s="260"/>
      <c r="E198" s="259"/>
      <c r="F198" s="259"/>
      <c r="G198" s="259"/>
      <c r="H198" s="259"/>
      <c r="I198" s="275"/>
      <c r="J198" s="259"/>
      <c r="K198" s="259"/>
      <c r="L198" s="259"/>
      <c r="M198" s="259"/>
      <c r="N198" s="275"/>
      <c r="O198" s="136"/>
      <c r="P198" s="81"/>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row>
    <row r="199" spans="1:16" ht="12.75">
      <c r="A199" s="91"/>
      <c r="B199" s="91" t="s">
        <v>91</v>
      </c>
      <c r="C199" s="91"/>
      <c r="D199" s="182">
        <v>3.2</v>
      </c>
      <c r="E199" s="259">
        <v>93.029678349</v>
      </c>
      <c r="F199" s="259">
        <v>92.12280786</v>
      </c>
      <c r="G199" s="259">
        <v>85.708896153</v>
      </c>
      <c r="H199" s="259">
        <v>89.4</v>
      </c>
      <c r="I199" s="275">
        <v>83.181760135</v>
      </c>
      <c r="J199" s="259">
        <v>84.118905108</v>
      </c>
      <c r="K199" s="259">
        <v>80.54421039</v>
      </c>
      <c r="L199" s="259">
        <v>74.681426747</v>
      </c>
      <c r="M199" s="259">
        <v>80.6</v>
      </c>
      <c r="N199" s="275">
        <v>68.45471292</v>
      </c>
      <c r="O199" s="136">
        <f>N199/I199-1</f>
        <v>-0.17704659279989632</v>
      </c>
      <c r="P199" s="81"/>
    </row>
    <row r="200" spans="1:16" ht="12.75">
      <c r="A200" s="193"/>
      <c r="B200" s="194"/>
      <c r="C200" s="194"/>
      <c r="D200" s="255"/>
      <c r="E200" s="246"/>
      <c r="F200" s="246"/>
      <c r="G200" s="246"/>
      <c r="H200" s="246"/>
      <c r="I200" s="247"/>
      <c r="J200" s="246"/>
      <c r="K200" s="246"/>
      <c r="L200" s="246"/>
      <c r="M200" s="246"/>
      <c r="N200" s="247"/>
      <c r="O200" s="239"/>
      <c r="P200" s="81"/>
    </row>
    <row r="201" spans="1:16" ht="12.75">
      <c r="A201" s="81" t="s">
        <v>198</v>
      </c>
      <c r="B201" s="95"/>
      <c r="C201" s="97"/>
      <c r="D201" s="182"/>
      <c r="E201" s="123"/>
      <c r="F201" s="123"/>
      <c r="G201" s="123"/>
      <c r="H201" s="123"/>
      <c r="I201" s="165"/>
      <c r="J201" s="123"/>
      <c r="K201" s="123"/>
      <c r="L201" s="123"/>
      <c r="M201" s="123"/>
      <c r="N201" s="165"/>
      <c r="O201" s="136"/>
      <c r="P201" s="81"/>
    </row>
    <row r="202" spans="1:16" ht="12.75">
      <c r="A202" s="91"/>
      <c r="B202" s="95" t="s">
        <v>200</v>
      </c>
      <c r="D202" s="182">
        <v>3.4</v>
      </c>
      <c r="E202" s="123">
        <v>0.269097147</v>
      </c>
      <c r="F202" s="123">
        <v>0.308275024</v>
      </c>
      <c r="G202" s="123">
        <v>0.288992773</v>
      </c>
      <c r="H202" s="123">
        <v>0.289</v>
      </c>
      <c r="I202" s="300">
        <v>0.314359463</v>
      </c>
      <c r="J202" s="123">
        <v>0.299502793</v>
      </c>
      <c r="K202" s="123">
        <v>0.312339477</v>
      </c>
      <c r="L202" s="123">
        <v>0.288861127</v>
      </c>
      <c r="M202" s="123">
        <v>0.30027387</v>
      </c>
      <c r="N202" s="300">
        <v>0.284132987</v>
      </c>
      <c r="O202" s="136" t="s">
        <v>97</v>
      </c>
      <c r="P202" s="81"/>
    </row>
    <row r="203" spans="1:16" ht="12.75">
      <c r="A203" s="91"/>
      <c r="B203" s="91" t="s">
        <v>199</v>
      </c>
      <c r="C203" s="91"/>
      <c r="D203" s="262">
        <v>8.3</v>
      </c>
      <c r="E203" s="357">
        <v>0</v>
      </c>
      <c r="F203" s="357">
        <v>0</v>
      </c>
      <c r="G203" s="357">
        <v>0</v>
      </c>
      <c r="H203" s="357">
        <v>77372</v>
      </c>
      <c r="I203" s="358">
        <v>83289</v>
      </c>
      <c r="J203" s="357">
        <v>91832</v>
      </c>
      <c r="K203" s="357">
        <v>125111</v>
      </c>
      <c r="L203" s="357">
        <v>137106</v>
      </c>
      <c r="M203" s="357">
        <v>137106</v>
      </c>
      <c r="N203" s="358">
        <v>145715</v>
      </c>
      <c r="O203" s="136">
        <f>N203/I203-1</f>
        <v>0.7495107397135277</v>
      </c>
      <c r="P203" s="81"/>
    </row>
    <row r="204" spans="1:16" ht="25.5" customHeight="1">
      <c r="A204" s="100" t="s">
        <v>140</v>
      </c>
      <c r="B204" s="95"/>
      <c r="C204" s="94"/>
      <c r="D204" s="182"/>
      <c r="E204" s="5"/>
      <c r="F204" s="5"/>
      <c r="G204" s="172"/>
      <c r="H204" s="5"/>
      <c r="I204" s="5"/>
      <c r="J204" s="5"/>
      <c r="K204" s="5"/>
      <c r="L204" s="172"/>
      <c r="M204" s="5"/>
      <c r="N204" s="5"/>
      <c r="O204" s="136"/>
      <c r="P204" s="81"/>
    </row>
    <row r="205" spans="1:16" ht="9.75" customHeight="1">
      <c r="A205" s="95"/>
      <c r="B205" s="95"/>
      <c r="C205" s="97"/>
      <c r="D205" s="182"/>
      <c r="E205" s="5"/>
      <c r="F205" s="5"/>
      <c r="G205" s="172"/>
      <c r="H205" s="5"/>
      <c r="I205" s="5"/>
      <c r="J205" s="5"/>
      <c r="K205" s="5"/>
      <c r="L205" s="172"/>
      <c r="M205" s="5"/>
      <c r="N205" s="5"/>
      <c r="O205" s="136"/>
      <c r="P205" s="81"/>
    </row>
    <row r="206" spans="1:20" s="18" customFormat="1" ht="14.25">
      <c r="A206" s="194"/>
      <c r="B206" s="194"/>
      <c r="C206" s="200"/>
      <c r="D206" s="255"/>
      <c r="E206" s="196" t="s">
        <v>120</v>
      </c>
      <c r="F206" s="196" t="s">
        <v>122</v>
      </c>
      <c r="G206" s="196" t="s">
        <v>128</v>
      </c>
      <c r="H206" s="196">
        <v>2008</v>
      </c>
      <c r="I206" s="197" t="s">
        <v>144</v>
      </c>
      <c r="J206" s="196" t="s">
        <v>185</v>
      </c>
      <c r="K206" s="196" t="s">
        <v>187</v>
      </c>
      <c r="L206" s="196" t="s">
        <v>194</v>
      </c>
      <c r="M206" s="196">
        <v>2009</v>
      </c>
      <c r="N206" s="197" t="s">
        <v>196</v>
      </c>
      <c r="O206" s="224" t="s">
        <v>51</v>
      </c>
      <c r="P206" s="81"/>
      <c r="Q206" s="1"/>
      <c r="R206" s="1"/>
      <c r="S206" s="1"/>
      <c r="T206" s="1"/>
    </row>
    <row r="207" spans="1:16" ht="18.75" customHeight="1">
      <c r="A207" s="97" t="s">
        <v>90</v>
      </c>
      <c r="B207" s="95"/>
      <c r="C207" s="97"/>
      <c r="D207" s="182">
        <v>2.1</v>
      </c>
      <c r="E207" s="126">
        <v>0.272</v>
      </c>
      <c r="F207" s="126">
        <v>0.275</v>
      </c>
      <c r="G207" s="126">
        <v>0.277</v>
      </c>
      <c r="H207" s="126">
        <v>0.277</v>
      </c>
      <c r="I207" s="168">
        <v>0.28</v>
      </c>
      <c r="J207" s="126">
        <v>0</v>
      </c>
      <c r="K207" s="126">
        <v>0.279</v>
      </c>
      <c r="L207" s="126">
        <v>0.282</v>
      </c>
      <c r="M207" s="126">
        <v>0.282</v>
      </c>
      <c r="N207" s="168">
        <v>0.282</v>
      </c>
      <c r="O207" s="136" t="s">
        <v>97</v>
      </c>
      <c r="P207" s="81"/>
    </row>
    <row r="208" spans="1:16" ht="16.5" customHeight="1">
      <c r="A208" s="81" t="s">
        <v>136</v>
      </c>
      <c r="B208" s="95"/>
      <c r="C208" s="97"/>
      <c r="D208" s="182">
        <v>2.4</v>
      </c>
      <c r="E208" s="126">
        <v>0.98</v>
      </c>
      <c r="F208" s="126">
        <v>1.001</v>
      </c>
      <c r="G208" s="126">
        <v>1.027</v>
      </c>
      <c r="H208" s="126">
        <v>1.027</v>
      </c>
      <c r="I208" s="168">
        <v>1.027</v>
      </c>
      <c r="J208" s="126">
        <v>0</v>
      </c>
      <c r="K208" s="126">
        <v>1.024</v>
      </c>
      <c r="L208" s="126">
        <v>1.029</v>
      </c>
      <c r="M208" s="126">
        <v>1.029</v>
      </c>
      <c r="N208" s="168">
        <v>1.017</v>
      </c>
      <c r="O208" s="136" t="s">
        <v>97</v>
      </c>
      <c r="P208" s="81"/>
    </row>
    <row r="209" spans="1:16" ht="12.75">
      <c r="A209" s="81"/>
      <c r="B209" s="95"/>
      <c r="C209" s="97"/>
      <c r="D209" s="182"/>
      <c r="E209" s="123"/>
      <c r="F209" s="123"/>
      <c r="G209" s="123"/>
      <c r="H209" s="123"/>
      <c r="I209" s="165"/>
      <c r="J209" s="123"/>
      <c r="K209" s="123"/>
      <c r="L209" s="123"/>
      <c r="M209" s="123"/>
      <c r="N209" s="165"/>
      <c r="O209" s="136"/>
      <c r="P209" s="81"/>
    </row>
    <row r="210" spans="1:20" s="18" customFormat="1" ht="12.75">
      <c r="A210" s="193" t="s">
        <v>8</v>
      </c>
      <c r="B210" s="194"/>
      <c r="C210" s="194"/>
      <c r="D210" s="255"/>
      <c r="E210" s="246"/>
      <c r="F210" s="246"/>
      <c r="G210" s="246"/>
      <c r="H210" s="246"/>
      <c r="I210" s="247"/>
      <c r="J210" s="246"/>
      <c r="K210" s="246"/>
      <c r="L210" s="246"/>
      <c r="M210" s="246"/>
      <c r="N210" s="247"/>
      <c r="O210" s="239"/>
      <c r="P210" s="81"/>
      <c r="Q210" s="1"/>
      <c r="R210" s="1"/>
      <c r="S210" s="1"/>
      <c r="T210" s="1"/>
    </row>
    <row r="211" spans="1:16" ht="12.75">
      <c r="A211" s="81" t="s">
        <v>4</v>
      </c>
      <c r="B211" s="95"/>
      <c r="C211" s="97"/>
      <c r="D211" s="182"/>
      <c r="E211" s="123"/>
      <c r="F211" s="123"/>
      <c r="G211" s="123"/>
      <c r="H211" s="123"/>
      <c r="I211" s="165"/>
      <c r="J211" s="123"/>
      <c r="K211" s="123"/>
      <c r="L211" s="123"/>
      <c r="M211" s="123"/>
      <c r="N211" s="165"/>
      <c r="O211" s="136"/>
      <c r="P211" s="81"/>
    </row>
    <row r="212" spans="1:16" ht="12.75">
      <c r="A212" s="95"/>
      <c r="B212" s="95" t="s">
        <v>1</v>
      </c>
      <c r="C212" s="91"/>
      <c r="D212" s="262">
        <v>8.1</v>
      </c>
      <c r="E212" s="127">
        <v>342.9</v>
      </c>
      <c r="F212" s="127">
        <v>357</v>
      </c>
      <c r="G212" s="127">
        <v>375.3</v>
      </c>
      <c r="H212" s="127">
        <v>375.3</v>
      </c>
      <c r="I212" s="169">
        <v>392.1</v>
      </c>
      <c r="J212" s="127">
        <v>0</v>
      </c>
      <c r="K212" s="127">
        <v>398.3</v>
      </c>
      <c r="L212" s="127">
        <v>408</v>
      </c>
      <c r="M212" s="127">
        <v>408</v>
      </c>
      <c r="N212" s="169">
        <v>411</v>
      </c>
      <c r="O212" s="136">
        <f>N212/I212-1</f>
        <v>0.048201989288446656</v>
      </c>
      <c r="P212" s="81"/>
    </row>
    <row r="213" spans="1:16" ht="12.75">
      <c r="A213" s="95"/>
      <c r="B213" s="95" t="s">
        <v>2</v>
      </c>
      <c r="C213" s="95"/>
      <c r="D213" s="263">
        <v>8.2</v>
      </c>
      <c r="E213" s="127">
        <v>191.8</v>
      </c>
      <c r="F213" s="127">
        <v>195.2</v>
      </c>
      <c r="G213" s="127">
        <v>195.3</v>
      </c>
      <c r="H213" s="127">
        <v>195.3</v>
      </c>
      <c r="I213" s="169">
        <v>190.3</v>
      </c>
      <c r="J213" s="127">
        <v>0</v>
      </c>
      <c r="K213" s="127">
        <v>182</v>
      </c>
      <c r="L213" s="127">
        <v>181.4</v>
      </c>
      <c r="M213" s="127">
        <v>181.4</v>
      </c>
      <c r="N213" s="169">
        <v>180.3</v>
      </c>
      <c r="O213" s="136">
        <f>N213/I213-1</f>
        <v>-0.052548607461902264</v>
      </c>
      <c r="P213" s="81"/>
    </row>
    <row r="214" spans="1:16" ht="12.75">
      <c r="A214" s="81"/>
      <c r="B214" s="81" t="s">
        <v>0</v>
      </c>
      <c r="C214" s="97"/>
      <c r="D214" s="264">
        <v>8</v>
      </c>
      <c r="E214" s="128">
        <v>534.7</v>
      </c>
      <c r="F214" s="128">
        <v>552.2</v>
      </c>
      <c r="G214" s="128">
        <v>570.6</v>
      </c>
      <c r="H214" s="128">
        <v>570.6</v>
      </c>
      <c r="I214" s="170">
        <v>582.4</v>
      </c>
      <c r="J214" s="128">
        <v>0</v>
      </c>
      <c r="K214" s="128">
        <v>580.3</v>
      </c>
      <c r="L214" s="128">
        <v>589.4</v>
      </c>
      <c r="M214" s="128">
        <v>589.4</v>
      </c>
      <c r="N214" s="170">
        <v>591.3</v>
      </c>
      <c r="O214" s="142">
        <f>N214/I214-1</f>
        <v>0.015281593406593297</v>
      </c>
      <c r="P214" s="81"/>
    </row>
    <row r="215" spans="1:16" ht="12.75">
      <c r="A215" s="95"/>
      <c r="B215" s="81"/>
      <c r="C215" s="91"/>
      <c r="D215" s="182"/>
      <c r="E215" s="124"/>
      <c r="F215" s="124"/>
      <c r="G215" s="124"/>
      <c r="H215" s="124"/>
      <c r="I215" s="166"/>
      <c r="J215" s="124"/>
      <c r="K215" s="124"/>
      <c r="L215" s="124"/>
      <c r="M215" s="124"/>
      <c r="N215" s="166"/>
      <c r="O215" s="136"/>
      <c r="P215" s="81"/>
    </row>
    <row r="216" spans="1:20" s="18" customFormat="1" ht="12.75">
      <c r="A216" s="244" t="s">
        <v>10</v>
      </c>
      <c r="B216" s="194"/>
      <c r="C216" s="200"/>
      <c r="D216" s="255"/>
      <c r="E216" s="248"/>
      <c r="F216" s="248"/>
      <c r="G216" s="248"/>
      <c r="H216" s="248"/>
      <c r="I216" s="249"/>
      <c r="J216" s="248"/>
      <c r="K216" s="248"/>
      <c r="L216" s="248"/>
      <c r="M216" s="248"/>
      <c r="N216" s="249"/>
      <c r="O216" s="239"/>
      <c r="P216" s="81"/>
      <c r="Q216" s="1"/>
      <c r="R216" s="1"/>
      <c r="S216" s="1"/>
      <c r="T216" s="1"/>
    </row>
    <row r="217" spans="1:16" ht="12.75">
      <c r="A217" s="81" t="s">
        <v>11</v>
      </c>
      <c r="B217" s="95"/>
      <c r="C217" s="95"/>
      <c r="D217" s="182"/>
      <c r="E217" s="124"/>
      <c r="F217" s="124"/>
      <c r="G217" s="124"/>
      <c r="H217" s="124"/>
      <c r="I217" s="166"/>
      <c r="J217" s="124"/>
      <c r="K217" s="124"/>
      <c r="L217" s="124"/>
      <c r="M217" s="124"/>
      <c r="N217" s="166"/>
      <c r="O217" s="136"/>
      <c r="P217" s="81"/>
    </row>
    <row r="218" spans="1:16" ht="12.75">
      <c r="A218" s="95"/>
      <c r="B218" s="95" t="s">
        <v>1</v>
      </c>
      <c r="C218" s="97"/>
      <c r="D218" s="103">
        <v>4.1</v>
      </c>
      <c r="E218" s="127">
        <v>32.3</v>
      </c>
      <c r="F218" s="127">
        <v>34.5</v>
      </c>
      <c r="G218" s="127">
        <v>31.1</v>
      </c>
      <c r="H218" s="127">
        <v>32.4</v>
      </c>
      <c r="I218" s="169">
        <v>29</v>
      </c>
      <c r="J218" s="127">
        <v>25.1</v>
      </c>
      <c r="K218" s="127">
        <v>29.8</v>
      </c>
      <c r="L218" s="127">
        <v>27.3</v>
      </c>
      <c r="M218" s="127">
        <v>28.5</v>
      </c>
      <c r="N218" s="169">
        <v>25.1</v>
      </c>
      <c r="O218" s="136">
        <f>N218/I218-1</f>
        <v>-0.1344827586206896</v>
      </c>
      <c r="P218" s="81"/>
    </row>
    <row r="219" spans="1:16" ht="12.75">
      <c r="A219" s="81"/>
      <c r="B219" s="95" t="s">
        <v>2</v>
      </c>
      <c r="C219" s="81"/>
      <c r="D219" s="103">
        <v>4.2</v>
      </c>
      <c r="E219" s="127">
        <v>8.3</v>
      </c>
      <c r="F219" s="127">
        <v>10</v>
      </c>
      <c r="G219" s="127">
        <v>8.3</v>
      </c>
      <c r="H219" s="127">
        <v>8.8</v>
      </c>
      <c r="I219" s="169">
        <v>7.3</v>
      </c>
      <c r="J219" s="127">
        <v>6.4</v>
      </c>
      <c r="K219" s="127">
        <v>8.1</v>
      </c>
      <c r="L219" s="127">
        <v>6.5</v>
      </c>
      <c r="M219" s="127">
        <v>7.3</v>
      </c>
      <c r="N219" s="169">
        <v>6.4</v>
      </c>
      <c r="O219" s="136">
        <f>N219/I219-1</f>
        <v>-0.12328767123287665</v>
      </c>
      <c r="P219" s="81"/>
    </row>
    <row r="220" spans="1:16" ht="12.75">
      <c r="A220" s="81"/>
      <c r="B220" s="81" t="s">
        <v>81</v>
      </c>
      <c r="C220" s="81"/>
      <c r="D220" s="105">
        <v>4.3</v>
      </c>
      <c r="E220" s="128">
        <v>23.6</v>
      </c>
      <c r="F220" s="128">
        <v>25.8</v>
      </c>
      <c r="G220" s="128">
        <v>23.2</v>
      </c>
      <c r="H220" s="128">
        <v>24</v>
      </c>
      <c r="I220" s="170">
        <v>21.7</v>
      </c>
      <c r="J220" s="128">
        <v>19.4</v>
      </c>
      <c r="K220" s="128">
        <v>23</v>
      </c>
      <c r="L220" s="128">
        <v>20.8</v>
      </c>
      <c r="M220" s="128">
        <v>21.7</v>
      </c>
      <c r="N220" s="170">
        <v>19.4</v>
      </c>
      <c r="O220" s="142">
        <f>N220/I220-1</f>
        <v>-0.10599078341013823</v>
      </c>
      <c r="P220" s="81"/>
    </row>
    <row r="221" spans="1:20" s="18" customFormat="1" ht="12.75">
      <c r="A221" s="244"/>
      <c r="B221" s="194"/>
      <c r="C221" s="200"/>
      <c r="D221" s="255"/>
      <c r="E221" s="248"/>
      <c r="F221" s="248"/>
      <c r="G221" s="248"/>
      <c r="H221" s="248"/>
      <c r="I221" s="249"/>
      <c r="J221" s="248"/>
      <c r="K221" s="248"/>
      <c r="L221" s="248"/>
      <c r="M221" s="248"/>
      <c r="N221" s="249"/>
      <c r="O221" s="239"/>
      <c r="P221" s="81"/>
      <c r="Q221" s="1"/>
      <c r="R221" s="1"/>
      <c r="S221" s="1"/>
      <c r="T221" s="1"/>
    </row>
    <row r="222" spans="1:106" s="1" customFormat="1" ht="12.75">
      <c r="A222" s="97" t="s">
        <v>73</v>
      </c>
      <c r="B222" s="91"/>
      <c r="C222" s="95"/>
      <c r="D222" s="260"/>
      <c r="E222" s="259"/>
      <c r="F222" s="259"/>
      <c r="G222" s="259"/>
      <c r="H222" s="259"/>
      <c r="I222" s="275"/>
      <c r="J222" s="259"/>
      <c r="K222" s="259"/>
      <c r="L222" s="259"/>
      <c r="M222" s="259"/>
      <c r="N222" s="275"/>
      <c r="O222" s="136"/>
      <c r="P222" s="81"/>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row>
    <row r="223" spans="1:16" ht="12.75">
      <c r="A223" s="91"/>
      <c r="B223" s="91" t="s">
        <v>91</v>
      </c>
      <c r="C223" s="91"/>
      <c r="D223" s="182">
        <v>3.2</v>
      </c>
      <c r="E223" s="259">
        <v>135.353896112</v>
      </c>
      <c r="F223" s="259">
        <v>127.686888918</v>
      </c>
      <c r="G223" s="259">
        <v>137.613495227</v>
      </c>
      <c r="H223" s="259">
        <v>134.8</v>
      </c>
      <c r="I223" s="275">
        <v>139.60137256</v>
      </c>
      <c r="J223" s="259">
        <v>153.411159991</v>
      </c>
      <c r="K223" s="259">
        <v>139.797563301</v>
      </c>
      <c r="L223" s="259">
        <v>154.149034793</v>
      </c>
      <c r="M223" s="259">
        <v>145.4</v>
      </c>
      <c r="N223" s="275">
        <v>153.411159991</v>
      </c>
      <c r="O223" s="136">
        <f>N223/I223-1</f>
        <v>0.09892300611202542</v>
      </c>
      <c r="P223" s="81"/>
    </row>
    <row r="224" spans="1:16" ht="12.75">
      <c r="A224" s="193"/>
      <c r="B224" s="194"/>
      <c r="C224" s="194"/>
      <c r="D224" s="255"/>
      <c r="E224" s="246"/>
      <c r="F224" s="246"/>
      <c r="G224" s="246"/>
      <c r="H224" s="246"/>
      <c r="I224" s="247"/>
      <c r="J224" s="246"/>
      <c r="K224" s="246"/>
      <c r="L224" s="246"/>
      <c r="M224" s="246"/>
      <c r="N224" s="247"/>
      <c r="O224" s="239"/>
      <c r="P224" s="81"/>
    </row>
    <row r="225" spans="1:16" ht="12.75">
      <c r="A225" s="81" t="s">
        <v>198</v>
      </c>
      <c r="B225" s="95"/>
      <c r="C225" s="97"/>
      <c r="D225" s="182"/>
      <c r="E225" s="123"/>
      <c r="F225" s="123"/>
      <c r="G225" s="123"/>
      <c r="H225" s="123"/>
      <c r="I225" s="165"/>
      <c r="J225" s="123"/>
      <c r="K225" s="123"/>
      <c r="L225" s="123"/>
      <c r="M225" s="123"/>
      <c r="N225" s="165"/>
      <c r="O225" s="136"/>
      <c r="P225" s="81"/>
    </row>
    <row r="226" spans="1:16" ht="12.75">
      <c r="A226" s="91"/>
      <c r="B226" s="95" t="s">
        <v>200</v>
      </c>
      <c r="C226" s="91"/>
      <c r="D226" s="182">
        <v>3.4</v>
      </c>
      <c r="E226" s="126">
        <v>0.192793774</v>
      </c>
      <c r="F226" s="126">
        <v>0.198397523</v>
      </c>
      <c r="G226" s="126">
        <v>0.197143836</v>
      </c>
      <c r="H226" s="126">
        <v>0.202</v>
      </c>
      <c r="I226" s="168">
        <v>0.212755654</v>
      </c>
      <c r="J226" s="126">
        <v>0.256173825</v>
      </c>
      <c r="K226" s="126">
        <v>0.23081966</v>
      </c>
      <c r="L226" s="126">
        <v>0.235039058</v>
      </c>
      <c r="M226" s="126">
        <v>0.22137414</v>
      </c>
      <c r="N226" s="168">
        <v>0.256173825</v>
      </c>
      <c r="O226" s="136" t="s">
        <v>97</v>
      </c>
      <c r="P226" s="81"/>
    </row>
    <row r="227" spans="1:16" ht="12.75">
      <c r="A227" s="91"/>
      <c r="B227" s="91" t="s">
        <v>199</v>
      </c>
      <c r="C227" s="91"/>
      <c r="D227" s="262">
        <v>8.3</v>
      </c>
      <c r="E227" s="357">
        <v>0</v>
      </c>
      <c r="F227" s="357">
        <v>0</v>
      </c>
      <c r="G227" s="357">
        <v>0</v>
      </c>
      <c r="H227" s="357">
        <v>14415</v>
      </c>
      <c r="I227" s="358">
        <v>11371</v>
      </c>
      <c r="J227" s="357">
        <v>11390</v>
      </c>
      <c r="K227" s="357">
        <v>11572</v>
      </c>
      <c r="L227" s="357">
        <v>12094</v>
      </c>
      <c r="M227" s="357">
        <v>12094</v>
      </c>
      <c r="N227" s="358">
        <v>12475</v>
      </c>
      <c r="O227" s="136">
        <f>N227/I227-1</f>
        <v>0.09708908627209567</v>
      </c>
      <c r="P227" s="81"/>
    </row>
    <row r="228" spans="1:16" ht="12.75">
      <c r="A228" s="91"/>
      <c r="B228" s="91"/>
      <c r="C228" s="91"/>
      <c r="D228" s="182"/>
      <c r="E228" s="259"/>
      <c r="F228" s="259"/>
      <c r="G228" s="259"/>
      <c r="H228" s="259"/>
      <c r="I228" s="275"/>
      <c r="J228" s="259"/>
      <c r="K228" s="259"/>
      <c r="L228" s="259"/>
      <c r="M228" s="259"/>
      <c r="N228" s="275"/>
      <c r="O228" s="136"/>
      <c r="P228" s="81"/>
    </row>
    <row r="229" spans="1:16" ht="15">
      <c r="A229" s="100" t="s">
        <v>141</v>
      </c>
      <c r="B229" s="95"/>
      <c r="C229" s="94"/>
      <c r="D229" s="182"/>
      <c r="E229" s="172"/>
      <c r="F229" s="172"/>
      <c r="G229" s="172"/>
      <c r="H229" s="172"/>
      <c r="I229" s="172"/>
      <c r="J229" s="172"/>
      <c r="K229" s="172"/>
      <c r="L229" s="172"/>
      <c r="M229" s="172"/>
      <c r="N229" s="172"/>
      <c r="O229" s="136"/>
      <c r="P229" s="81"/>
    </row>
    <row r="230" spans="1:16" ht="15">
      <c r="A230" s="100"/>
      <c r="B230" s="95"/>
      <c r="C230" s="94"/>
      <c r="D230" s="182"/>
      <c r="E230" s="172"/>
      <c r="F230" s="172"/>
      <c r="G230" s="172"/>
      <c r="H230" s="172"/>
      <c r="I230" s="172"/>
      <c r="J230" s="172"/>
      <c r="K230" s="172"/>
      <c r="L230" s="172"/>
      <c r="M230" s="172"/>
      <c r="N230" s="172"/>
      <c r="O230" s="136"/>
      <c r="P230" s="81"/>
    </row>
    <row r="231" spans="1:16" ht="14.25">
      <c r="A231" s="194"/>
      <c r="B231" s="194"/>
      <c r="C231" s="200"/>
      <c r="D231" s="255"/>
      <c r="E231" s="196" t="s">
        <v>120</v>
      </c>
      <c r="F231" s="196" t="s">
        <v>122</v>
      </c>
      <c r="G231" s="196" t="s">
        <v>128</v>
      </c>
      <c r="H231" s="196">
        <v>2008</v>
      </c>
      <c r="I231" s="197" t="s">
        <v>144</v>
      </c>
      <c r="J231" s="196" t="s">
        <v>185</v>
      </c>
      <c r="K231" s="196" t="s">
        <v>187</v>
      </c>
      <c r="L231" s="196" t="s">
        <v>194</v>
      </c>
      <c r="M231" s="196">
        <v>2009</v>
      </c>
      <c r="N231" s="197" t="s">
        <v>196</v>
      </c>
      <c r="O231" s="224" t="s">
        <v>51</v>
      </c>
      <c r="P231" s="81"/>
    </row>
    <row r="232" spans="1:16" ht="12.75">
      <c r="A232" s="97" t="s">
        <v>90</v>
      </c>
      <c r="B232" s="95"/>
      <c r="C232" s="97"/>
      <c r="D232" s="182">
        <v>2.1</v>
      </c>
      <c r="E232" s="123">
        <v>0.072</v>
      </c>
      <c r="F232" s="123">
        <v>0.079</v>
      </c>
      <c r="G232" s="123">
        <v>0.091</v>
      </c>
      <c r="H232" s="123">
        <v>0.091</v>
      </c>
      <c r="I232" s="165">
        <v>0.102</v>
      </c>
      <c r="J232" s="123">
        <v>0</v>
      </c>
      <c r="K232" s="123">
        <v>0.115</v>
      </c>
      <c r="L232" s="123">
        <v>0.12</v>
      </c>
      <c r="M232" s="123">
        <v>0.12</v>
      </c>
      <c r="N232" s="165">
        <v>0.122</v>
      </c>
      <c r="O232" s="136" t="s">
        <v>97</v>
      </c>
      <c r="P232" s="81"/>
    </row>
    <row r="233" spans="1:16" ht="12.75">
      <c r="A233" s="81" t="s">
        <v>136</v>
      </c>
      <c r="B233" s="95"/>
      <c r="C233" s="97"/>
      <c r="D233" s="182">
        <v>2.3</v>
      </c>
      <c r="E233" s="123">
        <v>1.239</v>
      </c>
      <c r="F233" s="123">
        <v>1.273</v>
      </c>
      <c r="G233" s="123">
        <v>1.329</v>
      </c>
      <c r="H233" s="123">
        <v>1.329</v>
      </c>
      <c r="I233" s="165">
        <v>1.308</v>
      </c>
      <c r="J233" s="123">
        <v>0</v>
      </c>
      <c r="K233" s="123">
        <v>1.246</v>
      </c>
      <c r="L233" s="123">
        <v>1.284</v>
      </c>
      <c r="M233" s="123">
        <v>1.284</v>
      </c>
      <c r="N233" s="165">
        <v>1.284</v>
      </c>
      <c r="O233" s="136" t="s">
        <v>97</v>
      </c>
      <c r="P233" s="81"/>
    </row>
    <row r="234" spans="1:16" ht="12.75">
      <c r="A234" s="81"/>
      <c r="B234" s="95"/>
      <c r="C234" s="97"/>
      <c r="D234" s="182"/>
      <c r="E234" s="123"/>
      <c r="F234" s="123"/>
      <c r="G234" s="123"/>
      <c r="H234" s="123"/>
      <c r="I234" s="165"/>
      <c r="J234" s="123"/>
      <c r="K234" s="123"/>
      <c r="L234" s="123"/>
      <c r="M234" s="123"/>
      <c r="N234" s="165"/>
      <c r="O234" s="136"/>
      <c r="P234" s="81"/>
    </row>
    <row r="235" spans="1:16" ht="12.75">
      <c r="A235" s="193" t="s">
        <v>8</v>
      </c>
      <c r="B235" s="194"/>
      <c r="C235" s="194"/>
      <c r="D235" s="255"/>
      <c r="E235" s="246"/>
      <c r="F235" s="246"/>
      <c r="G235" s="246"/>
      <c r="H235" s="246"/>
      <c r="I235" s="247"/>
      <c r="J235" s="246"/>
      <c r="K235" s="246"/>
      <c r="L235" s="246"/>
      <c r="M235" s="246"/>
      <c r="N235" s="247"/>
      <c r="O235" s="239"/>
      <c r="P235" s="81"/>
    </row>
    <row r="236" spans="1:16" ht="12.75">
      <c r="A236" s="81" t="s">
        <v>16</v>
      </c>
      <c r="B236" s="95"/>
      <c r="C236" s="97"/>
      <c r="D236" s="182"/>
      <c r="E236" s="124"/>
      <c r="F236" s="124"/>
      <c r="G236" s="124"/>
      <c r="H236" s="124"/>
      <c r="I236" s="166"/>
      <c r="J236" s="124"/>
      <c r="K236" s="124"/>
      <c r="L236" s="124"/>
      <c r="M236" s="124"/>
      <c r="N236" s="166"/>
      <c r="O236" s="136"/>
      <c r="P236" s="81"/>
    </row>
    <row r="237" spans="1:16" ht="12.75" hidden="1">
      <c r="A237" s="95"/>
      <c r="B237" s="95" t="s">
        <v>1</v>
      </c>
      <c r="C237" s="91"/>
      <c r="D237" s="103">
        <v>8.1</v>
      </c>
      <c r="E237" s="124"/>
      <c r="F237" s="124"/>
      <c r="G237" s="124"/>
      <c r="H237" s="124"/>
      <c r="I237" s="166"/>
      <c r="J237" s="124"/>
      <c r="K237" s="124"/>
      <c r="L237" s="124"/>
      <c r="M237" s="124"/>
      <c r="N237" s="166"/>
      <c r="O237" s="136" t="s">
        <v>97</v>
      </c>
      <c r="P237" s="81"/>
    </row>
    <row r="238" spans="1:16" ht="12.75" hidden="1">
      <c r="A238" s="95"/>
      <c r="B238" s="95" t="s">
        <v>2</v>
      </c>
      <c r="C238" s="95"/>
      <c r="D238" s="261">
        <v>8.2</v>
      </c>
      <c r="E238" s="124"/>
      <c r="F238" s="124"/>
      <c r="G238" s="124"/>
      <c r="H238" s="124"/>
      <c r="I238" s="166"/>
      <c r="J238" s="124"/>
      <c r="K238" s="124"/>
      <c r="L238" s="124"/>
      <c r="M238" s="124"/>
      <c r="N238" s="166"/>
      <c r="O238" s="136" t="s">
        <v>97</v>
      </c>
      <c r="P238" s="81"/>
    </row>
    <row r="239" spans="1:16" ht="12.75">
      <c r="A239" s="95"/>
      <c r="B239" s="81" t="s">
        <v>0</v>
      </c>
      <c r="C239" s="91"/>
      <c r="D239" s="104">
        <v>8</v>
      </c>
      <c r="E239" s="125">
        <v>666.6</v>
      </c>
      <c r="F239" s="125">
        <v>752.6</v>
      </c>
      <c r="G239" s="125">
        <v>907.9</v>
      </c>
      <c r="H239" s="125">
        <v>907.9</v>
      </c>
      <c r="I239" s="167">
        <v>1001.7</v>
      </c>
      <c r="J239" s="125">
        <v>0</v>
      </c>
      <c r="K239" s="125">
        <v>1070.1</v>
      </c>
      <c r="L239" s="125">
        <v>1153.9</v>
      </c>
      <c r="M239" s="125">
        <v>1153.9</v>
      </c>
      <c r="N239" s="167">
        <v>1164.1</v>
      </c>
      <c r="O239" s="136">
        <f>N239/I239-1</f>
        <v>0.16212438853948274</v>
      </c>
      <c r="P239" s="81"/>
    </row>
    <row r="240" spans="1:16" ht="12.75" hidden="1">
      <c r="A240" s="95"/>
      <c r="B240" s="81"/>
      <c r="C240" s="91"/>
      <c r="D240" s="182"/>
      <c r="E240" s="124"/>
      <c r="F240" s="124"/>
      <c r="G240" s="124"/>
      <c r="H240" s="124"/>
      <c r="I240" s="166"/>
      <c r="J240" s="124"/>
      <c r="K240" s="124"/>
      <c r="L240" s="124"/>
      <c r="M240" s="124"/>
      <c r="N240" s="166"/>
      <c r="O240" s="136"/>
      <c r="P240" s="81"/>
    </row>
    <row r="241" spans="1:16" ht="12.75" hidden="1">
      <c r="A241" s="244" t="s">
        <v>10</v>
      </c>
      <c r="B241" s="194"/>
      <c r="C241" s="200"/>
      <c r="D241" s="255"/>
      <c r="E241" s="248"/>
      <c r="F241" s="248"/>
      <c r="G241" s="248"/>
      <c r="H241" s="248"/>
      <c r="I241" s="249"/>
      <c r="J241" s="248"/>
      <c r="K241" s="248"/>
      <c r="L241" s="248"/>
      <c r="M241" s="248"/>
      <c r="N241" s="249"/>
      <c r="O241" s="239"/>
      <c r="P241" s="81"/>
    </row>
    <row r="242" spans="1:16" ht="12.75" hidden="1">
      <c r="A242" s="81" t="s">
        <v>11</v>
      </c>
      <c r="B242" s="95"/>
      <c r="C242" s="95"/>
      <c r="D242" s="182"/>
      <c r="E242" s="124"/>
      <c r="F242" s="124"/>
      <c r="G242" s="124"/>
      <c r="H242" s="124"/>
      <c r="I242" s="166"/>
      <c r="J242" s="124"/>
      <c r="K242" s="124"/>
      <c r="L242" s="124"/>
      <c r="M242" s="124"/>
      <c r="N242" s="166"/>
      <c r="O242" s="136"/>
      <c r="P242" s="81"/>
    </row>
    <row r="243" spans="1:16" ht="12.75" hidden="1">
      <c r="A243" s="95"/>
      <c r="B243" s="95" t="s">
        <v>1</v>
      </c>
      <c r="C243" s="97"/>
      <c r="D243" s="103">
        <v>4.1</v>
      </c>
      <c r="E243" s="124"/>
      <c r="F243" s="124"/>
      <c r="G243" s="124"/>
      <c r="H243" s="124"/>
      <c r="I243" s="124"/>
      <c r="J243" s="124"/>
      <c r="K243" s="124"/>
      <c r="L243" s="124"/>
      <c r="M243" s="124"/>
      <c r="N243" s="124"/>
      <c r="O243" s="136" t="s">
        <v>97</v>
      </c>
      <c r="P243" s="81"/>
    </row>
    <row r="244" spans="1:16" ht="12.75" hidden="1">
      <c r="A244" s="81"/>
      <c r="B244" s="95" t="s">
        <v>2</v>
      </c>
      <c r="C244" s="81"/>
      <c r="D244" s="103">
        <v>4.2</v>
      </c>
      <c r="E244" s="124"/>
      <c r="F244" s="124"/>
      <c r="G244" s="124"/>
      <c r="H244" s="124"/>
      <c r="I244" s="124"/>
      <c r="J244" s="124"/>
      <c r="K244" s="124"/>
      <c r="L244" s="124"/>
      <c r="M244" s="124"/>
      <c r="N244" s="124"/>
      <c r="O244" s="136" t="s">
        <v>97</v>
      </c>
      <c r="P244" s="81"/>
    </row>
    <row r="245" spans="1:16" ht="12.75" hidden="1">
      <c r="A245" s="81"/>
      <c r="B245" s="81" t="s">
        <v>81</v>
      </c>
      <c r="C245" s="81"/>
      <c r="D245" s="104">
        <v>4.3</v>
      </c>
      <c r="E245" s="125"/>
      <c r="F245" s="125"/>
      <c r="G245" s="125"/>
      <c r="H245" s="125"/>
      <c r="I245" s="125"/>
      <c r="J245" s="125"/>
      <c r="K245" s="125"/>
      <c r="L245" s="125"/>
      <c r="M245" s="125"/>
      <c r="N245" s="125"/>
      <c r="O245" s="142" t="s">
        <v>97</v>
      </c>
      <c r="P245" s="81"/>
    </row>
    <row r="246" spans="1:16" ht="12.75" hidden="1">
      <c r="A246" s="244"/>
      <c r="B246" s="194"/>
      <c r="C246" s="200"/>
      <c r="D246" s="255"/>
      <c r="E246" s="248"/>
      <c r="F246" s="248"/>
      <c r="G246" s="248"/>
      <c r="H246" s="248"/>
      <c r="I246" s="249"/>
      <c r="J246" s="248"/>
      <c r="K246" s="248"/>
      <c r="L246" s="248"/>
      <c r="M246" s="248"/>
      <c r="N246" s="249"/>
      <c r="O246" s="239"/>
      <c r="P246" s="81"/>
    </row>
    <row r="247" spans="1:106" s="1" customFormat="1" ht="12.75" hidden="1">
      <c r="A247" s="97" t="s">
        <v>73</v>
      </c>
      <c r="B247" s="91"/>
      <c r="C247" s="95"/>
      <c r="D247" s="260"/>
      <c r="E247" s="259"/>
      <c r="F247" s="259"/>
      <c r="G247" s="259"/>
      <c r="H247" s="259"/>
      <c r="I247" s="275"/>
      <c r="J247" s="259"/>
      <c r="K247" s="259"/>
      <c r="L247" s="259"/>
      <c r="M247" s="259"/>
      <c r="N247" s="275"/>
      <c r="O247" s="136"/>
      <c r="P247" s="81"/>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row>
    <row r="248" spans="1:16" ht="12.75" hidden="1">
      <c r="A248" s="91"/>
      <c r="B248" s="91" t="s">
        <v>91</v>
      </c>
      <c r="C248" s="91"/>
      <c r="D248" s="182">
        <v>3.2</v>
      </c>
      <c r="E248" s="259"/>
      <c r="F248" s="259"/>
      <c r="G248" s="259"/>
      <c r="H248" s="259"/>
      <c r="I248" s="259"/>
      <c r="J248" s="259"/>
      <c r="K248" s="259"/>
      <c r="L248" s="259"/>
      <c r="M248" s="259"/>
      <c r="N248" s="259"/>
      <c r="O248" s="136" t="s">
        <v>97</v>
      </c>
      <c r="P248" s="81"/>
    </row>
    <row r="249" spans="1:16" ht="12.75" hidden="1">
      <c r="A249" s="91"/>
      <c r="B249" s="91"/>
      <c r="C249" s="91"/>
      <c r="D249" s="182"/>
      <c r="E249" s="259"/>
      <c r="F249" s="259"/>
      <c r="G249" s="259"/>
      <c r="H249" s="259"/>
      <c r="I249" s="275"/>
      <c r="J249" s="259"/>
      <c r="K249" s="259"/>
      <c r="L249" s="259"/>
      <c r="M249" s="259"/>
      <c r="N249" s="275"/>
      <c r="O249" s="136"/>
      <c r="P249" s="81"/>
    </row>
    <row r="250" spans="1:16" ht="12.75">
      <c r="A250" s="91"/>
      <c r="B250" s="91"/>
      <c r="C250" s="91"/>
      <c r="D250" s="182"/>
      <c r="E250" s="259"/>
      <c r="F250" s="259"/>
      <c r="G250" s="259"/>
      <c r="H250" s="259"/>
      <c r="I250" s="275"/>
      <c r="J250" s="259"/>
      <c r="K250" s="259"/>
      <c r="L250" s="259"/>
      <c r="M250" s="259"/>
      <c r="N250" s="275"/>
      <c r="O250" s="136"/>
      <c r="P250" s="81"/>
    </row>
    <row r="251" spans="1:16" ht="51.75" customHeight="1">
      <c r="A251" s="91"/>
      <c r="B251" s="102" t="s">
        <v>88</v>
      </c>
      <c r="C251" s="91"/>
      <c r="D251" s="182"/>
      <c r="E251" s="259"/>
      <c r="F251" s="259"/>
      <c r="G251" s="259"/>
      <c r="H251" s="259"/>
      <c r="I251" s="259"/>
      <c r="J251" s="259"/>
      <c r="K251" s="259"/>
      <c r="L251" s="259"/>
      <c r="M251" s="259"/>
      <c r="N251" s="259"/>
      <c r="O251" s="136"/>
      <c r="P251" s="81"/>
    </row>
    <row r="252" spans="1:16" ht="36" customHeight="1">
      <c r="A252" s="100" t="s">
        <v>142</v>
      </c>
      <c r="B252" s="95"/>
      <c r="C252" s="94"/>
      <c r="D252" s="182"/>
      <c r="E252" s="340"/>
      <c r="F252" s="340"/>
      <c r="G252" s="172"/>
      <c r="H252" s="172"/>
      <c r="I252" s="340"/>
      <c r="J252" s="340"/>
      <c r="K252" s="172"/>
      <c r="L252" s="172"/>
      <c r="M252" s="172"/>
      <c r="N252" s="172"/>
      <c r="O252" s="136"/>
      <c r="P252" s="81"/>
    </row>
    <row r="253" spans="1:16" ht="15">
      <c r="A253" s="100"/>
      <c r="B253" s="95"/>
      <c r="C253" s="94"/>
      <c r="D253" s="182"/>
      <c r="E253" s="172"/>
      <c r="F253" s="172"/>
      <c r="G253" s="172"/>
      <c r="H253" s="172"/>
      <c r="I253" s="172"/>
      <c r="J253" s="172"/>
      <c r="K253" s="172"/>
      <c r="L253" s="172"/>
      <c r="M253" s="172"/>
      <c r="N253" s="172"/>
      <c r="O253" s="136"/>
      <c r="P253" s="81"/>
    </row>
    <row r="254" spans="1:16" ht="14.25">
      <c r="A254" s="194"/>
      <c r="B254" s="194"/>
      <c r="C254" s="200"/>
      <c r="D254" s="255"/>
      <c r="E254" s="196" t="s">
        <v>120</v>
      </c>
      <c r="F254" s="196" t="s">
        <v>122</v>
      </c>
      <c r="G254" s="196" t="s">
        <v>128</v>
      </c>
      <c r="H254" s="196">
        <v>2008</v>
      </c>
      <c r="I254" s="197" t="s">
        <v>144</v>
      </c>
      <c r="J254" s="196" t="s">
        <v>185</v>
      </c>
      <c r="K254" s="196" t="s">
        <v>187</v>
      </c>
      <c r="L254" s="196" t="s">
        <v>194</v>
      </c>
      <c r="M254" s="196">
        <v>2009</v>
      </c>
      <c r="N254" s="197" t="s">
        <v>196</v>
      </c>
      <c r="O254" s="224" t="s">
        <v>51</v>
      </c>
      <c r="P254" s="81"/>
    </row>
    <row r="255" spans="1:16" ht="12.75">
      <c r="A255" s="97" t="s">
        <v>90</v>
      </c>
      <c r="B255" s="95"/>
      <c r="C255" s="97"/>
      <c r="D255" s="182">
        <v>2.1</v>
      </c>
      <c r="E255" s="123">
        <v>0.099</v>
      </c>
      <c r="F255" s="123">
        <v>0.115</v>
      </c>
      <c r="G255" s="123">
        <v>0.107</v>
      </c>
      <c r="H255" s="123">
        <v>0.107</v>
      </c>
      <c r="I255" s="165">
        <v>0.093</v>
      </c>
      <c r="J255" s="123">
        <v>0.096</v>
      </c>
      <c r="K255" s="123">
        <v>0.129</v>
      </c>
      <c r="L255" s="123">
        <v>0.159</v>
      </c>
      <c r="M255" s="123">
        <v>0.159</v>
      </c>
      <c r="N255" s="165">
        <v>0.164</v>
      </c>
      <c r="O255" s="136" t="s">
        <v>97</v>
      </c>
      <c r="P255" s="81"/>
    </row>
    <row r="256" spans="1:16" ht="12.75">
      <c r="A256" s="81" t="s">
        <v>136</v>
      </c>
      <c r="B256" s="95"/>
      <c r="C256" s="97"/>
      <c r="D256" s="182">
        <v>2.3</v>
      </c>
      <c r="E256" s="123">
        <v>1.038</v>
      </c>
      <c r="F256" s="123">
        <v>1.075</v>
      </c>
      <c r="G256" s="123">
        <v>1.123</v>
      </c>
      <c r="H256" s="123">
        <v>1.123</v>
      </c>
      <c r="I256" s="165">
        <v>1.124</v>
      </c>
      <c r="J256" s="123">
        <v>1.146</v>
      </c>
      <c r="K256" s="123">
        <v>1.005</v>
      </c>
      <c r="L256" s="123">
        <v>0.927</v>
      </c>
      <c r="M256" s="123">
        <v>0.927</v>
      </c>
      <c r="N256" s="165">
        <v>0.998</v>
      </c>
      <c r="O256" s="136" t="s">
        <v>97</v>
      </c>
      <c r="P256" s="81"/>
    </row>
    <row r="257" spans="1:16" ht="12.75">
      <c r="A257" s="81"/>
      <c r="B257" s="95"/>
      <c r="C257" s="97"/>
      <c r="D257" s="182"/>
      <c r="E257" s="123"/>
      <c r="F257" s="123"/>
      <c r="G257" s="123"/>
      <c r="H257" s="123"/>
      <c r="I257" s="165"/>
      <c r="J257" s="123"/>
      <c r="K257" s="123"/>
      <c r="L257" s="123"/>
      <c r="M257" s="123"/>
      <c r="N257" s="165"/>
      <c r="O257" s="136"/>
      <c r="P257" s="81"/>
    </row>
    <row r="258" spans="1:16" ht="12.75">
      <c r="A258" s="193" t="s">
        <v>8</v>
      </c>
      <c r="B258" s="194"/>
      <c r="C258" s="194"/>
      <c r="D258" s="255"/>
      <c r="E258" s="246"/>
      <c r="F258" s="246"/>
      <c r="G258" s="246"/>
      <c r="H258" s="246"/>
      <c r="I258" s="247"/>
      <c r="J258" s="246"/>
      <c r="K258" s="246"/>
      <c r="L258" s="246"/>
      <c r="M258" s="246"/>
      <c r="N258" s="247"/>
      <c r="O258" s="239"/>
      <c r="P258" s="81"/>
    </row>
    <row r="259" spans="1:16" ht="12.75">
      <c r="A259" s="81" t="s">
        <v>16</v>
      </c>
      <c r="B259" s="95"/>
      <c r="C259" s="97"/>
      <c r="D259" s="182"/>
      <c r="E259" s="124"/>
      <c r="F259" s="124"/>
      <c r="G259" s="124"/>
      <c r="H259" s="124"/>
      <c r="I259" s="166"/>
      <c r="J259" s="124"/>
      <c r="K259" s="124"/>
      <c r="L259" s="124"/>
      <c r="M259" s="124"/>
      <c r="N259" s="166"/>
      <c r="O259" s="136"/>
      <c r="P259" s="81"/>
    </row>
    <row r="260" spans="1:16" ht="12.75" hidden="1">
      <c r="A260" s="95"/>
      <c r="B260" s="95" t="s">
        <v>1</v>
      </c>
      <c r="C260" s="91"/>
      <c r="D260" s="103">
        <v>8.1</v>
      </c>
      <c r="E260" s="124"/>
      <c r="F260" s="124"/>
      <c r="G260" s="124"/>
      <c r="H260" s="124"/>
      <c r="I260" s="166"/>
      <c r="J260" s="124"/>
      <c r="K260" s="124"/>
      <c r="L260" s="124"/>
      <c r="M260" s="124"/>
      <c r="N260" s="166"/>
      <c r="O260" s="136" t="s">
        <v>97</v>
      </c>
      <c r="P260" s="81"/>
    </row>
    <row r="261" spans="1:16" ht="12.75" hidden="1">
      <c r="A261" s="95"/>
      <c r="B261" s="95" t="s">
        <v>2</v>
      </c>
      <c r="C261" s="95"/>
      <c r="D261" s="261">
        <v>8.2</v>
      </c>
      <c r="E261" s="124"/>
      <c r="F261" s="124"/>
      <c r="G261" s="124"/>
      <c r="H261" s="124"/>
      <c r="I261" s="166"/>
      <c r="J261" s="124"/>
      <c r="K261" s="124"/>
      <c r="L261" s="124"/>
      <c r="M261" s="124"/>
      <c r="N261" s="166"/>
      <c r="O261" s="136" t="s">
        <v>97</v>
      </c>
      <c r="P261" s="81"/>
    </row>
    <row r="262" spans="1:16" ht="12.75">
      <c r="A262" s="95"/>
      <c r="B262" s="81" t="s">
        <v>0</v>
      </c>
      <c r="C262" s="91"/>
      <c r="D262" s="104">
        <v>8</v>
      </c>
      <c r="E262" s="125">
        <v>209.2</v>
      </c>
      <c r="F262" s="125">
        <v>250.9</v>
      </c>
      <c r="G262" s="125">
        <v>242</v>
      </c>
      <c r="H262" s="125">
        <v>242</v>
      </c>
      <c r="I262" s="167">
        <v>213</v>
      </c>
      <c r="J262" s="125">
        <v>224.4</v>
      </c>
      <c r="K262" s="125">
        <v>265.5</v>
      </c>
      <c r="L262" s="125">
        <v>303.7</v>
      </c>
      <c r="M262" s="125">
        <v>303.7</v>
      </c>
      <c r="N262" s="167">
        <v>333.3</v>
      </c>
      <c r="O262" s="136">
        <f>N262/I262-1</f>
        <v>0.5647887323943663</v>
      </c>
      <c r="P262" s="81"/>
    </row>
    <row r="263" spans="1:16" ht="12.75" hidden="1">
      <c r="A263" s="95"/>
      <c r="B263" s="81"/>
      <c r="C263" s="91"/>
      <c r="D263" s="182"/>
      <c r="E263" s="124"/>
      <c r="F263" s="124"/>
      <c r="G263" s="124"/>
      <c r="H263" s="124"/>
      <c r="I263" s="166"/>
      <c r="J263" s="124"/>
      <c r="K263" s="124"/>
      <c r="L263" s="124"/>
      <c r="M263" s="124"/>
      <c r="N263" s="166"/>
      <c r="O263" s="136"/>
      <c r="P263" s="81"/>
    </row>
    <row r="264" spans="1:16" ht="12.75" hidden="1">
      <c r="A264" s="244" t="s">
        <v>10</v>
      </c>
      <c r="B264" s="194"/>
      <c r="C264" s="200"/>
      <c r="D264" s="255"/>
      <c r="E264" s="248"/>
      <c r="F264" s="248"/>
      <c r="G264" s="248"/>
      <c r="H264" s="248"/>
      <c r="I264" s="249"/>
      <c r="J264" s="248"/>
      <c r="K264" s="248"/>
      <c r="L264" s="248"/>
      <c r="M264" s="248"/>
      <c r="N264" s="249"/>
      <c r="O264" s="239"/>
      <c r="P264" s="81"/>
    </row>
    <row r="265" spans="1:16" ht="12.75" hidden="1">
      <c r="A265" s="81" t="s">
        <v>11</v>
      </c>
      <c r="B265" s="95"/>
      <c r="C265" s="95"/>
      <c r="D265" s="182"/>
      <c r="E265" s="124"/>
      <c r="F265" s="124"/>
      <c r="G265" s="124"/>
      <c r="H265" s="124"/>
      <c r="I265" s="166"/>
      <c r="J265" s="124"/>
      <c r="K265" s="124"/>
      <c r="L265" s="124"/>
      <c r="M265" s="124"/>
      <c r="N265" s="166"/>
      <c r="O265" s="136"/>
      <c r="P265" s="81"/>
    </row>
    <row r="266" spans="1:16" ht="12.75" hidden="1">
      <c r="A266" s="95"/>
      <c r="B266" s="95" t="s">
        <v>1</v>
      </c>
      <c r="C266" s="97"/>
      <c r="D266" s="103">
        <v>4.1</v>
      </c>
      <c r="E266" s="124"/>
      <c r="F266" s="124"/>
      <c r="G266" s="124"/>
      <c r="H266" s="124"/>
      <c r="I266" s="166"/>
      <c r="J266" s="124"/>
      <c r="K266" s="124"/>
      <c r="L266" s="124"/>
      <c r="M266" s="124"/>
      <c r="N266" s="166"/>
      <c r="O266" s="136" t="s">
        <v>97</v>
      </c>
      <c r="P266" s="81"/>
    </row>
    <row r="267" spans="1:16" ht="12.75" hidden="1">
      <c r="A267" s="81"/>
      <c r="B267" s="95" t="s">
        <v>2</v>
      </c>
      <c r="C267" s="81"/>
      <c r="D267" s="103">
        <v>4.2</v>
      </c>
      <c r="E267" s="124"/>
      <c r="F267" s="124"/>
      <c r="G267" s="124"/>
      <c r="H267" s="124"/>
      <c r="I267" s="166"/>
      <c r="J267" s="124"/>
      <c r="K267" s="124"/>
      <c r="L267" s="124"/>
      <c r="M267" s="124"/>
      <c r="N267" s="166"/>
      <c r="O267" s="136" t="s">
        <v>97</v>
      </c>
      <c r="P267" s="81"/>
    </row>
    <row r="268" spans="1:16" ht="12.75" hidden="1">
      <c r="A268" s="81"/>
      <c r="B268" s="81" t="s">
        <v>81</v>
      </c>
      <c r="C268" s="81"/>
      <c r="D268" s="104">
        <v>4.3</v>
      </c>
      <c r="E268" s="125"/>
      <c r="F268" s="125"/>
      <c r="G268" s="125"/>
      <c r="H268" s="125"/>
      <c r="I268" s="167"/>
      <c r="J268" s="125"/>
      <c r="K268" s="125"/>
      <c r="L268" s="125"/>
      <c r="M268" s="125"/>
      <c r="N268" s="167"/>
      <c r="O268" s="142" t="s">
        <v>97</v>
      </c>
      <c r="P268" s="81"/>
    </row>
    <row r="269" spans="1:16" ht="12.75" hidden="1">
      <c r="A269" s="81"/>
      <c r="B269" s="81"/>
      <c r="C269" s="81"/>
      <c r="D269" s="104"/>
      <c r="E269" s="125"/>
      <c r="F269" s="125"/>
      <c r="G269" s="125"/>
      <c r="H269" s="125"/>
      <c r="I269" s="167"/>
      <c r="J269" s="125"/>
      <c r="K269" s="125"/>
      <c r="L269" s="125"/>
      <c r="M269" s="125"/>
      <c r="N269" s="167"/>
      <c r="O269" s="142"/>
      <c r="P269" s="81"/>
    </row>
    <row r="270" spans="1:106" s="1" customFormat="1" ht="12.75" hidden="1">
      <c r="A270" s="97" t="s">
        <v>73</v>
      </c>
      <c r="B270" s="91"/>
      <c r="C270" s="95"/>
      <c r="D270" s="260"/>
      <c r="E270" s="259"/>
      <c r="F270" s="259"/>
      <c r="G270" s="259"/>
      <c r="H270" s="259"/>
      <c r="I270" s="275"/>
      <c r="J270" s="259"/>
      <c r="K270" s="259"/>
      <c r="L270" s="259"/>
      <c r="M270" s="259"/>
      <c r="N270" s="275"/>
      <c r="O270" s="136"/>
      <c r="P270" s="81"/>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row>
    <row r="271" spans="1:16" ht="12.75" hidden="1">
      <c r="A271" s="91"/>
      <c r="B271" s="91" t="s">
        <v>91</v>
      </c>
      <c r="C271" s="91"/>
      <c r="D271" s="182">
        <v>3.2</v>
      </c>
      <c r="E271" s="259"/>
      <c r="F271" s="259"/>
      <c r="G271" s="259"/>
      <c r="H271" s="259"/>
      <c r="I271" s="275"/>
      <c r="J271" s="259"/>
      <c r="K271" s="259"/>
      <c r="L271" s="259"/>
      <c r="M271" s="259"/>
      <c r="N271" s="275"/>
      <c r="O271" s="136" t="s">
        <v>97</v>
      </c>
      <c r="P271" s="81"/>
    </row>
    <row r="272" spans="1:16" ht="12.75">
      <c r="A272" s="91"/>
      <c r="B272" s="91"/>
      <c r="C272" s="91"/>
      <c r="D272" s="182"/>
      <c r="E272" s="259"/>
      <c r="F272" s="259"/>
      <c r="G272" s="259"/>
      <c r="H272" s="259"/>
      <c r="I272" s="275"/>
      <c r="J272" s="259"/>
      <c r="K272" s="259"/>
      <c r="L272" s="259"/>
      <c r="M272" s="259"/>
      <c r="N272" s="275"/>
      <c r="O272" s="136"/>
      <c r="P272" s="81"/>
    </row>
    <row r="273" spans="1:16" ht="15">
      <c r="A273" s="100" t="s">
        <v>143</v>
      </c>
      <c r="B273" s="91"/>
      <c r="C273" s="91"/>
      <c r="D273" s="182"/>
      <c r="E273" s="172"/>
      <c r="F273" s="172"/>
      <c r="G273" s="172"/>
      <c r="H273" s="172"/>
      <c r="I273" s="172"/>
      <c r="J273" s="172"/>
      <c r="K273" s="172"/>
      <c r="L273" s="172"/>
      <c r="M273" s="172"/>
      <c r="N273" s="172"/>
      <c r="O273" s="136"/>
      <c r="P273" s="81"/>
    </row>
    <row r="274" spans="1:16" ht="15">
      <c r="A274" s="100"/>
      <c r="B274" s="91"/>
      <c r="C274" s="91"/>
      <c r="D274" s="182"/>
      <c r="E274" s="172"/>
      <c r="F274" s="172"/>
      <c r="G274" s="172"/>
      <c r="H274" s="172"/>
      <c r="I274" s="172"/>
      <c r="J274" s="172"/>
      <c r="K274" s="172"/>
      <c r="L274" s="172"/>
      <c r="M274" s="172"/>
      <c r="N274" s="172"/>
      <c r="O274" s="136"/>
      <c r="P274" s="81"/>
    </row>
    <row r="275" spans="1:20" s="18" customFormat="1" ht="14.25">
      <c r="A275" s="193" t="s">
        <v>8</v>
      </c>
      <c r="B275" s="200"/>
      <c r="C275" s="200"/>
      <c r="D275" s="255"/>
      <c r="E275" s="196" t="s">
        <v>120</v>
      </c>
      <c r="F275" s="196" t="s">
        <v>122</v>
      </c>
      <c r="G275" s="196" t="s">
        <v>128</v>
      </c>
      <c r="H275" s="196">
        <v>2008</v>
      </c>
      <c r="I275" s="198" t="s">
        <v>144</v>
      </c>
      <c r="J275" s="196" t="s">
        <v>185</v>
      </c>
      <c r="K275" s="196" t="s">
        <v>187</v>
      </c>
      <c r="L275" s="196" t="s">
        <v>194</v>
      </c>
      <c r="M275" s="196">
        <v>2009</v>
      </c>
      <c r="N275" s="198" t="s">
        <v>196</v>
      </c>
      <c r="O275" s="224" t="s">
        <v>51</v>
      </c>
      <c r="P275" s="81"/>
      <c r="Q275" s="1"/>
      <c r="R275" s="1"/>
      <c r="S275" s="1"/>
      <c r="T275" s="1"/>
    </row>
    <row r="276" spans="1:20" s="4" customFormat="1" ht="12.75">
      <c r="A276" s="81" t="s">
        <v>4</v>
      </c>
      <c r="B276" s="81"/>
      <c r="C276" s="106"/>
      <c r="D276" s="109">
        <v>8</v>
      </c>
      <c r="E276" s="259">
        <v>5.5</v>
      </c>
      <c r="F276" s="259">
        <v>5.6</v>
      </c>
      <c r="G276" s="259">
        <v>5.9</v>
      </c>
      <c r="H276" s="259">
        <v>5.9</v>
      </c>
      <c r="I276" s="275">
        <v>6</v>
      </c>
      <c r="J276" s="259">
        <v>0</v>
      </c>
      <c r="K276" s="259">
        <v>6.2</v>
      </c>
      <c r="L276" s="259">
        <v>6.3</v>
      </c>
      <c r="M276" s="259">
        <v>6.3</v>
      </c>
      <c r="N276" s="275">
        <v>6.1</v>
      </c>
      <c r="O276" s="136">
        <f>N276/I276-1</f>
        <v>0.016666666666666607</v>
      </c>
      <c r="P276" s="81"/>
      <c r="Q276" s="6"/>
      <c r="R276" s="6"/>
      <c r="S276" s="6"/>
      <c r="T276" s="6"/>
    </row>
    <row r="277" spans="1:16" ht="12.75">
      <c r="A277" s="91"/>
      <c r="B277" s="91"/>
      <c r="C277" s="91"/>
      <c r="D277" s="182"/>
      <c r="E277" s="1"/>
      <c r="F277" s="1"/>
      <c r="G277" s="1"/>
      <c r="H277" s="1"/>
      <c r="I277" s="1"/>
      <c r="J277" s="1"/>
      <c r="K277" s="1"/>
      <c r="L277" s="1"/>
      <c r="M277" s="1"/>
      <c r="N277" s="1"/>
      <c r="O277" s="26"/>
      <c r="P277" s="38"/>
    </row>
    <row r="278" spans="1:16" ht="11.25" customHeight="1">
      <c r="A278" s="376"/>
      <c r="B278" s="377"/>
      <c r="C278" s="377"/>
      <c r="D278" s="377"/>
      <c r="E278" s="377"/>
      <c r="F278" s="377"/>
      <c r="G278" s="377"/>
      <c r="H278" s="377"/>
      <c r="I278" s="377"/>
      <c r="J278" s="377"/>
      <c r="K278" s="377"/>
      <c r="L278" s="377"/>
      <c r="M278" s="377"/>
      <c r="N278" s="377"/>
      <c r="O278" s="377"/>
      <c r="P278" s="38"/>
    </row>
    <row r="279" spans="1:20" s="10" customFormat="1" ht="12.75">
      <c r="A279" s="378"/>
      <c r="B279" s="378"/>
      <c r="C279" s="378"/>
      <c r="D279" s="378"/>
      <c r="E279" s="378"/>
      <c r="F279" s="378"/>
      <c r="G279" s="378"/>
      <c r="H279" s="378"/>
      <c r="I279" s="378"/>
      <c r="J279" s="378"/>
      <c r="K279" s="378"/>
      <c r="L279" s="378"/>
      <c r="M279" s="378"/>
      <c r="N279" s="378"/>
      <c r="O279" s="378"/>
      <c r="P279" s="38"/>
      <c r="Q279" s="1"/>
      <c r="R279" s="1"/>
      <c r="S279" s="1"/>
      <c r="T279" s="1"/>
    </row>
    <row r="280" ht="12.75">
      <c r="P280" s="38"/>
    </row>
    <row r="281" ht="12.75">
      <c r="P281" s="38"/>
    </row>
    <row r="282" ht="12.75">
      <c r="P282" s="38"/>
    </row>
    <row r="283" ht="12.75">
      <c r="P283" s="38"/>
    </row>
    <row r="284" ht="12.75">
      <c r="P284" s="38"/>
    </row>
    <row r="285" ht="12.75">
      <c r="P285" s="38"/>
    </row>
    <row r="286" ht="12.75">
      <c r="P286" s="38"/>
    </row>
    <row r="287" ht="12.75">
      <c r="P287" s="38"/>
    </row>
    <row r="288" ht="12.75">
      <c r="P288" s="38"/>
    </row>
    <row r="289" ht="12.75">
      <c r="P289" s="38"/>
    </row>
    <row r="290" ht="12.75">
      <c r="P290" s="38"/>
    </row>
    <row r="291" ht="12.75">
      <c r="P291" s="38"/>
    </row>
    <row r="292" ht="12.75">
      <c r="P292" s="38"/>
    </row>
    <row r="293" ht="12.75">
      <c r="P293" s="38"/>
    </row>
    <row r="294" ht="12.75">
      <c r="P294" s="38"/>
    </row>
    <row r="295" ht="12.75">
      <c r="P295" s="38"/>
    </row>
    <row r="296" ht="12.75">
      <c r="P296" s="38"/>
    </row>
    <row r="297" ht="12.75">
      <c r="P297" s="38"/>
    </row>
    <row r="298" ht="12.75">
      <c r="P298" s="38"/>
    </row>
    <row r="299" ht="12.75">
      <c r="P299" s="38"/>
    </row>
    <row r="300" ht="12.75">
      <c r="P300" s="38"/>
    </row>
    <row r="301" ht="12.75">
      <c r="P301" s="38"/>
    </row>
    <row r="302" ht="12.75">
      <c r="P302" s="38"/>
    </row>
    <row r="303" ht="12.75">
      <c r="P303" s="38"/>
    </row>
    <row r="304" ht="12.75">
      <c r="P304" s="38"/>
    </row>
    <row r="305" ht="12.75">
      <c r="P305" s="38"/>
    </row>
    <row r="306" ht="12.75">
      <c r="P306" s="38"/>
    </row>
    <row r="307" ht="12.75">
      <c r="P307" s="38"/>
    </row>
    <row r="308" ht="12.75">
      <c r="P308" s="38"/>
    </row>
    <row r="309" ht="12.75">
      <c r="P309" s="38"/>
    </row>
    <row r="310" ht="12.75">
      <c r="P310" s="38"/>
    </row>
    <row r="311" ht="12.75">
      <c r="P311" s="38"/>
    </row>
    <row r="312" ht="12.75">
      <c r="P312" s="38"/>
    </row>
    <row r="313" ht="12.75">
      <c r="P313" s="38"/>
    </row>
    <row r="314" ht="12.75">
      <c r="P314" s="38"/>
    </row>
    <row r="315" ht="12.75">
      <c r="P315" s="38"/>
    </row>
    <row r="316" ht="12.75">
      <c r="P316" s="38"/>
    </row>
    <row r="317" ht="12.75">
      <c r="P317" s="38"/>
    </row>
    <row r="318" ht="12.75">
      <c r="P318" s="38"/>
    </row>
    <row r="319" ht="12.75">
      <c r="P319" s="38"/>
    </row>
    <row r="320" ht="12.75">
      <c r="P320" s="38"/>
    </row>
    <row r="321" ht="12.75">
      <c r="P321" s="38"/>
    </row>
    <row r="322" ht="12.75">
      <c r="P322" s="38"/>
    </row>
    <row r="323" ht="12.75">
      <c r="P323" s="38"/>
    </row>
    <row r="324" ht="12.75">
      <c r="P324" s="38"/>
    </row>
    <row r="325" ht="12.75">
      <c r="P325" s="38"/>
    </row>
    <row r="326" ht="12.75">
      <c r="P326" s="38"/>
    </row>
    <row r="327" ht="12.75">
      <c r="P327" s="38"/>
    </row>
    <row r="328" ht="12.75">
      <c r="P328" s="38"/>
    </row>
    <row r="329" ht="12.75">
      <c r="P329" s="38"/>
    </row>
    <row r="330" ht="12.75">
      <c r="P330" s="38"/>
    </row>
    <row r="331" ht="12.75">
      <c r="P331" s="38"/>
    </row>
    <row r="332" ht="12.75">
      <c r="P332" s="38"/>
    </row>
    <row r="333" ht="12.75">
      <c r="P333" s="38"/>
    </row>
    <row r="334" ht="12.75">
      <c r="P334" s="38"/>
    </row>
  </sheetData>
  <mergeCells count="13">
    <mergeCell ref="A128:O128"/>
    <mergeCell ref="A278:O279"/>
    <mergeCell ref="A78:C78"/>
    <mergeCell ref="A79:C79"/>
    <mergeCell ref="A90:O90"/>
    <mergeCell ref="A63:O63"/>
    <mergeCell ref="A62:O62"/>
    <mergeCell ref="A61:O61"/>
    <mergeCell ref="B1:D2"/>
    <mergeCell ref="A7:C7"/>
    <mergeCell ref="A18:C18"/>
    <mergeCell ref="A26:C26"/>
    <mergeCell ref="B25:C25"/>
  </mergeCells>
  <printOptions/>
  <pageMargins left="0.7874015748031497" right="0.7874015748031497" top="0.984251968503937" bottom="0.984251968503937" header="0.5118110236220472" footer="0.5118110236220472"/>
  <pageSetup fitToHeight="4" horizontalDpi="600" verticalDpi="600" orientation="landscape" paperSize="9" scale="54" r:id="rId3"/>
  <headerFooter alignWithMargins="0">
    <oddHeader>&amp;R&amp;G</oddHeader>
    <oddFooter>&amp;LTelekom Austria Group&amp;C12.05.2010&amp;R&amp;P</oddFooter>
  </headerFooter>
  <rowBreaks count="4" manualBreakCount="4">
    <brk id="63" max="14" man="1"/>
    <brk id="126" max="14" man="1"/>
    <brk id="178" max="14" man="1"/>
    <brk id="250" max="14" man="1"/>
  </rowBreaks>
  <ignoredErrors>
    <ignoredError sqref="E76:K76 N76 L76:M76"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uPP1799</cp:lastModifiedBy>
  <cp:lastPrinted>2010-05-06T09:17:45Z</cp:lastPrinted>
  <dcterms:created xsi:type="dcterms:W3CDTF">2003-01-29T13:05:41Z</dcterms:created>
  <dcterms:modified xsi:type="dcterms:W3CDTF">2010-05-10T11:35:36Z</dcterms:modified>
  <cp:category/>
  <cp:version/>
  <cp:contentType/>
  <cp:contentStatus/>
</cp:coreProperties>
</file>