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885" tabRatio="637" activeTab="4"/>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'Content'!$A$1:$J$32</definedName>
    <definedName name="_xlnm.Print_Area" localSheetId="3">'Fixed Net'!$A$1:$P$54</definedName>
    <definedName name="_xlnm.Print_Area" localSheetId="4">'Mobile Communication'!$A$1:$P$259</definedName>
    <definedName name="_xlnm.Print_Area" localSheetId="2">'P&amp;L'!$A$1:$P$48</definedName>
    <definedName name="_xlnm.Print_Area" localSheetId="1">'Results for Segment'!$A$1:$O$36</definedName>
    <definedName name="Euro">13.7603</definedName>
    <definedName name="OLE_LINK35" localSheetId="0">'Content'!$C$33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<sst xmlns="http://schemas.openxmlformats.org/spreadsheetml/2006/main" count="588" uniqueCount="203">
  <si>
    <t>Total</t>
  </si>
  <si>
    <t>Contract</t>
  </si>
  <si>
    <t>Prepaid</t>
  </si>
  <si>
    <t>Data in % of airtime revenues</t>
  </si>
  <si>
    <t>Number of SMS (mn)</t>
  </si>
  <si>
    <t>Subscribers</t>
  </si>
  <si>
    <t>mobilkom austria</t>
  </si>
  <si>
    <t>Si.mobil</t>
  </si>
  <si>
    <t>EUR million</t>
  </si>
  <si>
    <t>000's</t>
  </si>
  <si>
    <t>Monthly ARPU</t>
  </si>
  <si>
    <t>EUR</t>
  </si>
  <si>
    <t xml:space="preserve">Monthly ARPU </t>
  </si>
  <si>
    <t>Minutes</t>
  </si>
  <si>
    <t>Depreciation and amortization</t>
  </si>
  <si>
    <t>Impairment charges</t>
  </si>
  <si>
    <t>Interest income</t>
  </si>
  <si>
    <t>Interest expense</t>
  </si>
  <si>
    <t xml:space="preserve">Subscribers </t>
  </si>
  <si>
    <t>Fixed-to-mobile</t>
  </si>
  <si>
    <t>International</t>
  </si>
  <si>
    <t>Internet dial up</t>
  </si>
  <si>
    <t xml:space="preserve">National </t>
  </si>
  <si>
    <t>Income tax expense</t>
  </si>
  <si>
    <t>1.3.2</t>
  </si>
  <si>
    <t>1.1.1</t>
  </si>
  <si>
    <t>1.1.2</t>
  </si>
  <si>
    <t>4.3.1</t>
  </si>
  <si>
    <t>5.1.1</t>
  </si>
  <si>
    <t>5.1.2</t>
  </si>
  <si>
    <t>5.1.3</t>
  </si>
  <si>
    <t>5.1.4</t>
  </si>
  <si>
    <t>5.1.5</t>
  </si>
  <si>
    <t>6.1.1</t>
  </si>
  <si>
    <t>6.1.2</t>
  </si>
  <si>
    <t>Equipment</t>
  </si>
  <si>
    <t>Roaming</t>
  </si>
  <si>
    <t>Interconnection</t>
  </si>
  <si>
    <t>1.2.3</t>
  </si>
  <si>
    <t>1.2.4</t>
  </si>
  <si>
    <t>1.2.5</t>
  </si>
  <si>
    <t>1.2.6</t>
  </si>
  <si>
    <t>1.2.7</t>
  </si>
  <si>
    <t>1.2.8</t>
  </si>
  <si>
    <t>1.2.9</t>
  </si>
  <si>
    <t>1.2.10</t>
  </si>
  <si>
    <t>Capital Expenditures</t>
  </si>
  <si>
    <t>Revenues</t>
  </si>
  <si>
    <t>Other companies &amp; intracompany eliminations</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</si>
  <si>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</si>
  <si>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</si>
  <si>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</si>
  <si>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</si>
  <si>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</si>
  <si>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</si>
  <si>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</si>
  <si>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</si>
  <si>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 xml:space="preserve">Materials </t>
  </si>
  <si>
    <t>Other operating expenses</t>
  </si>
  <si>
    <t>Income from investments</t>
  </si>
  <si>
    <t>Equity in earnings of affiliates</t>
  </si>
  <si>
    <t>7.1.9</t>
  </si>
  <si>
    <t>Vipnet</t>
  </si>
  <si>
    <t>Number of outstanding shares as of end of period</t>
  </si>
  <si>
    <t>Foreign exchange differences</t>
  </si>
  <si>
    <t>mobilkom liechtenstein</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</si>
  <si>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</si>
  <si>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</si>
  <si>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</si>
  <si>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</si>
  <si>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</si>
  <si>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</si>
  <si>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</si>
  <si>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Other operating income</t>
  </si>
  <si>
    <t>Churn rates</t>
  </si>
  <si>
    <t>Minutes of use</t>
  </si>
  <si>
    <t>Mobile data</t>
  </si>
  <si>
    <t xml:space="preserve">   Contract churn rate</t>
  </si>
  <si>
    <t xml:space="preserve">   Prepaid churn rate</t>
  </si>
  <si>
    <t>1.2.1</t>
  </si>
  <si>
    <t>Total churn rate</t>
  </si>
  <si>
    <t>Weighted average number of ordinary shares in issue</t>
  </si>
  <si>
    <t>Other income (expense)</t>
  </si>
  <si>
    <t>Blended</t>
  </si>
  <si>
    <t>Corporate, Others &amp; Elimination</t>
  </si>
  <si>
    <t>Fixed Net</t>
  </si>
  <si>
    <t>Mobile Communication</t>
  </si>
  <si>
    <t xml:space="preserve">Mobile Communication </t>
  </si>
  <si>
    <t>Fixed Net Segment</t>
  </si>
  <si>
    <t>Mobile Communication Segment</t>
  </si>
  <si>
    <t>Mobile Communication Segment continued</t>
  </si>
  <si>
    <t>Mobile Communication Subscribers</t>
  </si>
  <si>
    <t>1Q 2007</t>
  </si>
  <si>
    <t>Market share (subscriber)</t>
  </si>
  <si>
    <t>MOU charged/ø subscriber</t>
  </si>
  <si>
    <t>2Q 2007</t>
  </si>
  <si>
    <t>1.1.5</t>
  </si>
  <si>
    <t>million</t>
  </si>
  <si>
    <t>3Q 2007</t>
  </si>
  <si>
    <t>Fixed Net revenues</t>
  </si>
  <si>
    <t xml:space="preserve">Mobile Communication revenues </t>
  </si>
  <si>
    <t>Mobile Communication revenue split</t>
  </si>
  <si>
    <t>4Q 2007</t>
  </si>
  <si>
    <t>n.a.</t>
  </si>
  <si>
    <t>4.3.3</t>
  </si>
  <si>
    <t>1.2.6.3</t>
  </si>
  <si>
    <t>5.3.3</t>
  </si>
  <si>
    <t>7.3.3</t>
  </si>
  <si>
    <t>Operating income</t>
  </si>
  <si>
    <t>Vip mobile</t>
  </si>
  <si>
    <t>Vip operator</t>
  </si>
  <si>
    <t>4.3.2</t>
  </si>
  <si>
    <t>1.2.6.1</t>
  </si>
  <si>
    <t>1.2.6.2</t>
  </si>
  <si>
    <t>5.3.1</t>
  </si>
  <si>
    <t>5.3.2</t>
  </si>
  <si>
    <t>7.3.1</t>
  </si>
  <si>
    <t>7.3.2</t>
  </si>
  <si>
    <t>Others &amp; Elimininations</t>
  </si>
  <si>
    <t>Page No.</t>
  </si>
  <si>
    <t xml:space="preserve"> 5-8</t>
  </si>
  <si>
    <t>Voice minutes</t>
  </si>
  <si>
    <t>Fixed Net minutes</t>
  </si>
  <si>
    <t>Mobile Communication revenues</t>
  </si>
  <si>
    <t>Mobile Communication other operating income</t>
  </si>
  <si>
    <t>1Q 2008</t>
  </si>
  <si>
    <t>Fixed Net broadband lines</t>
  </si>
  <si>
    <t>-</t>
  </si>
  <si>
    <t>2Q 2008</t>
  </si>
  <si>
    <t>Cash flows</t>
  </si>
  <si>
    <t>3Q 2008</t>
  </si>
  <si>
    <t>Velcom</t>
  </si>
  <si>
    <t>EBITDA</t>
  </si>
  <si>
    <t>Operating Income</t>
  </si>
  <si>
    <t>Average revenue per access line (ARPL)</t>
  </si>
  <si>
    <t>Mobile Communication EBITDA</t>
  </si>
  <si>
    <t>4Q 2008</t>
  </si>
  <si>
    <t>Fixed Net*</t>
  </si>
  <si>
    <t>EBITDA*</t>
  </si>
  <si>
    <t>Operating income*</t>
  </si>
  <si>
    <t>Employee costs, including benefits &amp; taxes*</t>
  </si>
  <si>
    <t>Income before income taxes*</t>
  </si>
  <si>
    <t>Net income*</t>
  </si>
  <si>
    <t>**FY 2007 Velcom only contributes 4Q 07, as Velcom has been first time consolidated in 4Q 07</t>
  </si>
  <si>
    <t>2007**</t>
  </si>
  <si>
    <t>*FY 2007 Velcom only contributes 4Q 07, as Velcom has been first time consolidated in 4Q 07</t>
  </si>
  <si>
    <t>2007*</t>
  </si>
  <si>
    <t>*Figures for 4Q 08 and 2008 include restructuring expenses of EUR 632.1 million.</t>
  </si>
  <si>
    <t>mobilkom austria, Austria</t>
  </si>
  <si>
    <t>Mobiltel, Bulgaria</t>
  </si>
  <si>
    <t>Penetration</t>
  </si>
  <si>
    <t>Velcom, Belarus</t>
  </si>
  <si>
    <t xml:space="preserve">Penetration </t>
  </si>
  <si>
    <t>Vipnet, Croatia</t>
  </si>
  <si>
    <t>Si.mobil, Slovenia</t>
  </si>
  <si>
    <t>Vip mobile, Republic of Serbia</t>
  </si>
  <si>
    <t>Vip operator, Republic of Macedonia</t>
  </si>
  <si>
    <t>mobilkom liechtenstein, Liechtenstein</t>
  </si>
  <si>
    <t>1Q 2009</t>
  </si>
  <si>
    <t>4.1.3</t>
  </si>
  <si>
    <t>Total capital expenditures</t>
  </si>
  <si>
    <t>4.2.3</t>
  </si>
  <si>
    <t>4.3.4</t>
  </si>
  <si>
    <t>4.3.5</t>
  </si>
  <si>
    <t>Access, Voice and Broadband</t>
  </si>
  <si>
    <t>Wholesale Voice &amp; Internet</t>
  </si>
  <si>
    <t>Mobile Communication subscribers</t>
  </si>
  <si>
    <t>Subscription and Traffic</t>
  </si>
  <si>
    <t>Others</t>
  </si>
  <si>
    <t>7.6.3</t>
  </si>
  <si>
    <t>Data &amp; ICT Solutions</t>
  </si>
  <si>
    <t>Free Cash Flow per share</t>
  </si>
  <si>
    <t>Lines</t>
  </si>
  <si>
    <t>Access lines (without broadband lines)</t>
  </si>
  <si>
    <t>Fixed Net broadband retail lines</t>
  </si>
  <si>
    <t>Fixed Net broadband wholesale lines</t>
  </si>
  <si>
    <t>Lines unbundled</t>
  </si>
  <si>
    <t>Total access lines</t>
  </si>
  <si>
    <t>Broadband Market Shares</t>
  </si>
  <si>
    <t>Voice Market Shares</t>
  </si>
  <si>
    <t>Fixed Net Telekom Austria</t>
  </si>
  <si>
    <t>Fixed Net Others</t>
  </si>
  <si>
    <t>Mobile</t>
  </si>
  <si>
    <t>Telekom Austria Fixed Net Retail</t>
  </si>
  <si>
    <t>Telekom Austria Fixed Net Wholesale</t>
  </si>
  <si>
    <t>Mobile broadband mobilkom austria</t>
  </si>
  <si>
    <t>Mobile broadband without mobilkom austria</t>
  </si>
  <si>
    <t>Cable</t>
  </si>
  <si>
    <t>Broadband penetration - Total market</t>
  </si>
  <si>
    <t>10.9.</t>
  </si>
  <si>
    <t>Unbundled lines</t>
  </si>
  <si>
    <t>Discounts</t>
  </si>
  <si>
    <t xml:space="preserve">Fact Sheet 1Q 2009 </t>
  </si>
  <si>
    <t>Reporting Changes as of 1Q 09</t>
  </si>
  <si>
    <t xml:space="preserve">  Thereof tangible</t>
  </si>
  <si>
    <t xml:space="preserve">  Thereof intangible</t>
  </si>
  <si>
    <t xml:space="preserve">Total capital expenditures </t>
  </si>
  <si>
    <t>8.22.1</t>
  </si>
  <si>
    <t>8.10.1</t>
  </si>
  <si>
    <t>8.24.2</t>
  </si>
  <si>
    <t xml:space="preserve">SRC total </t>
  </si>
  <si>
    <t>SAC per Gross Add (in EUR)</t>
  </si>
  <si>
    <t xml:space="preserve">Starting with 1Q 2009 foreign exchange gains and losses are reported as a part of the financial result instead of being split between other operating income and financial result. Comparative figures were adjusted accordingly. 
The revenue breakdown of the Fixed Net and Mobile Communication segments has been condensed beginning with 1Q 09 to reflect changes in the product portfolio. This adjustment affects the revenue split but has no further effects on total segment revenues.
For the Fixed Net segment previously reported revenues from ‘Fixed Net Voice Traffic’, ‘Switched Voice Monthly’ and ‘Internet Access &amp; Media’ as well as some smaller reclassifications for 1Q 08 in the amount of EUR 5.1 million from ‘Data &amp; IT Solutions’ and EUR 11.3 million from ‘Other’ revenues were condensed and included in ‘Access, Voice &amp; Broadband’. This revenue position equals average revenues per Fixed Net access line (ARPL) multiplied by the average number of access lines. Starting with 1Q 09 the category ‘Other’ revenues includes ‘Payphones &amp; Value Added Services’ as well as ‘Other’ revenues.
In the Mobile Communication segment ‘Traffic and Monthly Rental’ revenues were condensed and included in ‘Subscription and Traffic’ revenues reflecting the trend towards flat rates or packages.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</si>
</sst>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 numFmtId="212" formatCode="#,##0.0000"/>
    <numFmt numFmtId="213" formatCode="#,##0.00000"/>
    <numFmt numFmtId="214" formatCode="\ #,##0,\ ;\-#,##0,;0\-"/>
    <numFmt numFmtId="215" formatCode="\ #,##0.00,\ ;\-#,##0.00,;0.00\-"/>
  </numFmts>
  <fonts count="63">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6"/>
      <color indexed="9"/>
      <name val="Verdana"/>
      <family val="2"/>
    </font>
    <font>
      <b/>
      <sz val="14"/>
      <color indexed="55"/>
      <name val="Verdana"/>
      <family val="2"/>
    </font>
    <font>
      <sz val="14"/>
      <color indexed="55"/>
      <name val="Verdana"/>
      <family val="2"/>
    </font>
    <font>
      <b/>
      <sz val="8"/>
      <color indexed="55"/>
      <name val="Verdana"/>
      <family val="2"/>
    </font>
    <font>
      <b/>
      <sz val="12"/>
      <color indexed="9"/>
      <name val="Verdana"/>
      <family val="2"/>
    </font>
    <font>
      <b/>
      <sz val="11"/>
      <color indexed="9"/>
      <name val="Verdana"/>
      <family val="2"/>
    </font>
    <font>
      <b/>
      <sz val="8"/>
      <color indexed="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16"/>
      <color indexed="63"/>
      <name val="Verdana"/>
      <family val="2"/>
    </font>
    <font>
      <b/>
      <sz val="8"/>
      <color indexed="44"/>
      <name val="Verdana"/>
      <family val="2"/>
    </font>
    <font>
      <sz val="10"/>
      <color indexed="44"/>
      <name val="Verdana"/>
      <family val="2"/>
    </font>
    <font>
      <b/>
      <sz val="12"/>
      <color indexed="44"/>
      <name val="Verdana"/>
      <family val="2"/>
    </font>
    <font>
      <sz val="18"/>
      <color indexed="63"/>
      <name val="Verdana"/>
      <family val="2"/>
    </font>
    <font>
      <sz val="18"/>
      <name val="Verdana"/>
      <family val="2"/>
    </font>
    <font>
      <b/>
      <sz val="18"/>
      <name val="Verdana"/>
      <family val="2"/>
    </font>
    <font>
      <sz val="11"/>
      <color indexed="63"/>
      <name val="Verdana"/>
      <family val="2"/>
    </font>
    <font>
      <b/>
      <sz val="11"/>
      <color indexed="8"/>
      <name val="Verdana"/>
      <family val="2"/>
    </font>
    <font>
      <sz val="8.5"/>
      <name val="Interstate-Regular"/>
      <family val="0"/>
    </font>
    <font>
      <sz val="9"/>
      <color indexed="24"/>
      <name val="Interstate-Bold"/>
      <family val="0"/>
    </font>
    <font>
      <b/>
      <sz val="12"/>
      <color indexed="63"/>
      <name val="Arial"/>
      <family val="0"/>
    </font>
    <font>
      <sz val="8.5"/>
      <color indexed="63"/>
      <name val="Interstate-Regular"/>
      <family val="0"/>
    </font>
    <font>
      <b/>
      <sz val="24"/>
      <color indexed="63"/>
      <name val="Verdana"/>
      <family val="2"/>
    </font>
    <font>
      <sz val="24"/>
      <color indexed="63"/>
      <name val="Verdana"/>
      <family val="2"/>
    </font>
    <font>
      <sz val="24"/>
      <name val="Verdana"/>
      <family val="2"/>
    </font>
    <font>
      <sz val="24"/>
      <color indexed="55"/>
      <name val="Verdana"/>
      <family val="2"/>
    </font>
    <font>
      <sz val="24"/>
      <color indexed="10"/>
      <name val="Verdana"/>
      <family val="2"/>
    </font>
    <font>
      <b/>
      <u val="single"/>
      <sz val="24"/>
      <color indexed="63"/>
      <name val="Arial"/>
      <family val="2"/>
    </font>
    <font>
      <u val="single"/>
      <sz val="24"/>
      <color indexed="63"/>
      <name val="Arial"/>
      <family val="0"/>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173"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391">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4" applyNumberFormat="1" applyFont="1" applyFill="1" applyBorder="1">
      <alignment/>
      <protection/>
    </xf>
    <xf numFmtId="0" fontId="18" fillId="0" borderId="0" xfId="54" applyFont="1" applyFill="1" applyBorder="1">
      <alignment/>
      <protection/>
    </xf>
    <xf numFmtId="0" fontId="18" fillId="0" borderId="0" xfId="54" applyFont="1" applyFill="1">
      <alignment/>
      <protection/>
    </xf>
    <xf numFmtId="0" fontId="12" fillId="2" borderId="0" xfId="0" applyFont="1" applyFill="1" applyAlignment="1">
      <alignment/>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198" fontId="20" fillId="0" borderId="0" xfId="54" applyNumberFormat="1" applyFont="1" applyFill="1" applyBorder="1">
      <alignment/>
      <protection/>
    </xf>
    <xf numFmtId="198" fontId="18" fillId="0" borderId="4" xfId="54"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7" fillId="0" borderId="0" xfId="0" applyFont="1" applyFill="1" applyAlignment="1">
      <alignment horizontal="right"/>
    </xf>
    <xf numFmtId="0" fontId="12" fillId="0" borderId="0" xfId="0" applyFont="1" applyFill="1" applyBorder="1" applyAlignment="1">
      <alignment horizontal="righ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3" fillId="0" borderId="0" xfId="0" applyFont="1" applyFill="1" applyBorder="1" applyAlignment="1">
      <alignment horizontal="left" vertical="center"/>
    </xf>
    <xf numFmtId="0" fontId="26" fillId="0" borderId="0" xfId="0" applyFont="1" applyFill="1" applyBorder="1" applyAlignment="1">
      <alignment horizontal="left" vertical="center"/>
    </xf>
    <xf numFmtId="9" fontId="12" fillId="0" borderId="0" xfId="52" applyFont="1" applyFill="1" applyBorder="1" applyAlignment="1">
      <alignment/>
    </xf>
    <xf numFmtId="198" fontId="13" fillId="0" borderId="0" xfId="52" applyNumberFormat="1" applyFont="1" applyFill="1" applyBorder="1" applyAlignment="1">
      <alignment vertical="center"/>
    </xf>
    <xf numFmtId="198" fontId="12" fillId="7" borderId="0" xfId="0" applyNumberFormat="1" applyFont="1" applyFill="1" applyBorder="1" applyAlignment="1">
      <alignment/>
    </xf>
    <xf numFmtId="203" fontId="12" fillId="0" borderId="0" xfId="55"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189" fontId="12" fillId="0" borderId="0" xfId="52" applyNumberFormat="1" applyFont="1" applyFill="1" applyAlignment="1">
      <alignment/>
    </xf>
    <xf numFmtId="198" fontId="12" fillId="7" borderId="0" xfId="52" applyNumberFormat="1" applyFont="1" applyFill="1" applyBorder="1" applyAlignment="1">
      <alignment/>
    </xf>
    <xf numFmtId="189" fontId="12" fillId="7" borderId="0" xfId="0" applyNumberFormat="1"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99" fontId="12" fillId="7" borderId="0" xfId="25" applyNumberFormat="1" applyFont="1" applyFill="1" applyBorder="1" applyAlignment="1">
      <alignment/>
    </xf>
    <xf numFmtId="0" fontId="28" fillId="0" borderId="0" xfId="0" applyFont="1" applyFill="1" applyAlignment="1">
      <alignment/>
    </xf>
    <xf numFmtId="0" fontId="29"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98" fontId="12" fillId="6" borderId="0" xfId="0" applyNumberFormat="1" applyFont="1" applyFill="1" applyBorder="1" applyAlignment="1">
      <alignment/>
    </xf>
    <xf numFmtId="198" fontId="13" fillId="6" borderId="0" xfId="52" applyNumberFormat="1" applyFont="1" applyFill="1" applyBorder="1" applyAlignment="1">
      <alignment vertical="center"/>
    </xf>
    <xf numFmtId="49" fontId="18" fillId="0" borderId="0" xfId="54" applyNumberFormat="1" applyFont="1" applyFill="1" applyBorder="1">
      <alignment/>
      <protection/>
    </xf>
    <xf numFmtId="0" fontId="0" fillId="0" borderId="0" xfId="0" applyFill="1" applyAlignment="1" applyProtection="1">
      <alignment horizontal="right"/>
      <protection/>
    </xf>
    <xf numFmtId="177" fontId="12" fillId="7" borderId="0" xfId="25" applyFont="1" applyFill="1" applyBorder="1" applyAlignment="1">
      <alignment/>
    </xf>
    <xf numFmtId="1" fontId="31" fillId="6" borderId="0" xfId="0" applyNumberFormat="1" applyFont="1" applyFill="1" applyBorder="1" applyAlignment="1">
      <alignment horizontal="center"/>
    </xf>
    <xf numFmtId="0" fontId="17" fillId="0" borderId="0" xfId="0" applyFont="1" applyFill="1" applyBorder="1" applyAlignment="1">
      <alignment horizontal="right"/>
    </xf>
    <xf numFmtId="0" fontId="24" fillId="0" borderId="0" xfId="0" applyNumberFormat="1" applyFont="1" applyFill="1" applyBorder="1" applyAlignment="1">
      <alignment horizontal="right"/>
    </xf>
    <xf numFmtId="0" fontId="27" fillId="0" borderId="0" xfId="0" applyFont="1" applyFill="1" applyAlignment="1">
      <alignment/>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3" fillId="6" borderId="0" xfId="0" applyNumberFormat="1" applyFont="1" applyFill="1" applyBorder="1" applyAlignment="1">
      <alignment/>
    </xf>
    <xf numFmtId="188" fontId="33" fillId="0" borderId="0" xfId="0" applyNumberFormat="1" applyFont="1" applyFill="1" applyBorder="1" applyAlignment="1">
      <alignment/>
    </xf>
    <xf numFmtId="188" fontId="34" fillId="6" borderId="0" xfId="0" applyNumberFormat="1" applyFont="1" applyFill="1" applyBorder="1" applyAlignment="1">
      <alignment/>
    </xf>
    <xf numFmtId="188" fontId="34" fillId="0" borderId="0" xfId="0" applyNumberFormat="1" applyFont="1" applyFill="1" applyBorder="1" applyAlignment="1">
      <alignment/>
    </xf>
    <xf numFmtId="198" fontId="33" fillId="6" borderId="0" xfId="0" applyNumberFormat="1" applyFont="1" applyFill="1" applyBorder="1" applyAlignment="1">
      <alignment/>
    </xf>
    <xf numFmtId="198" fontId="33" fillId="0" borderId="0" xfId="0" applyNumberFormat="1" applyFont="1" applyFill="1" applyBorder="1" applyAlignment="1">
      <alignment/>
    </xf>
    <xf numFmtId="188" fontId="34" fillId="0" borderId="0" xfId="54" applyNumberFormat="1" applyFont="1" applyFill="1" applyBorder="1">
      <alignment/>
      <protection/>
    </xf>
    <xf numFmtId="188" fontId="33" fillId="0" borderId="0" xfId="54" applyNumberFormat="1" applyFont="1" applyFill="1" applyBorder="1">
      <alignment/>
      <protection/>
    </xf>
    <xf numFmtId="3" fontId="33" fillId="0" borderId="0" xfId="54" applyNumberFormat="1" applyFont="1" applyFill="1" applyBorder="1">
      <alignment/>
      <protection/>
    </xf>
    <xf numFmtId="4" fontId="33" fillId="0" borderId="0" xfId="54" applyNumberFormat="1" applyFont="1" applyFill="1" applyBorder="1">
      <alignment/>
      <protection/>
    </xf>
    <xf numFmtId="0" fontId="33" fillId="0" borderId="0" xfId="54" applyFont="1" applyFill="1" applyBorder="1">
      <alignment/>
      <protection/>
    </xf>
    <xf numFmtId="205" fontId="33" fillId="0" borderId="0" xfId="54" applyNumberFormat="1" applyFont="1" applyFill="1" applyBorder="1" applyAlignment="1">
      <alignment horizontal="right"/>
      <protection/>
    </xf>
    <xf numFmtId="205" fontId="34" fillId="0" borderId="0" xfId="54" applyNumberFormat="1" applyFont="1" applyFill="1" applyBorder="1" applyAlignment="1">
      <alignment horizontal="right"/>
      <protection/>
    </xf>
    <xf numFmtId="198" fontId="33" fillId="0" borderId="0" xfId="52" applyNumberFormat="1" applyFont="1" applyFill="1" applyBorder="1" applyAlignment="1">
      <alignment/>
    </xf>
    <xf numFmtId="0" fontId="34" fillId="0" borderId="0" xfId="0" applyFont="1" applyFill="1" applyBorder="1" applyAlignment="1">
      <alignment/>
    </xf>
    <xf numFmtId="188" fontId="34" fillId="0" borderId="0" xfId="0" applyNumberFormat="1" applyFont="1" applyFill="1" applyBorder="1" applyAlignment="1">
      <alignment horizontal="right"/>
    </xf>
    <xf numFmtId="189" fontId="33" fillId="0" borderId="0" xfId="0" applyNumberFormat="1" applyFont="1" applyFill="1" applyBorder="1" applyAlignment="1">
      <alignment/>
    </xf>
    <xf numFmtId="189" fontId="33" fillId="0" borderId="0" xfId="52" applyNumberFormat="1" applyFont="1" applyFill="1" applyBorder="1" applyAlignment="1">
      <alignment/>
    </xf>
    <xf numFmtId="189" fontId="34" fillId="0" borderId="0" xfId="52" applyNumberFormat="1" applyFont="1" applyFill="1" applyBorder="1" applyAlignment="1">
      <alignment/>
    </xf>
    <xf numFmtId="177" fontId="33" fillId="0" borderId="0" xfId="25" applyFont="1" applyFill="1" applyBorder="1" applyAlignment="1">
      <alignment/>
    </xf>
    <xf numFmtId="188" fontId="33" fillId="0" borderId="0" xfId="52" applyNumberFormat="1" applyFont="1" applyFill="1" applyBorder="1" applyAlignment="1">
      <alignment/>
    </xf>
    <xf numFmtId="188" fontId="34" fillId="0" borderId="0" xfId="52" applyNumberFormat="1" applyFont="1" applyFill="1" applyBorder="1" applyAlignment="1">
      <alignment/>
    </xf>
    <xf numFmtId="188" fontId="33" fillId="0" borderId="0" xfId="25" applyNumberFormat="1" applyFont="1" applyFill="1" applyBorder="1" applyAlignment="1">
      <alignment/>
    </xf>
    <xf numFmtId="188" fontId="34" fillId="0" borderId="0" xfId="25" applyNumberFormat="1" applyFont="1" applyFill="1" applyBorder="1" applyAlignment="1">
      <alignment/>
    </xf>
    <xf numFmtId="0" fontId="33" fillId="0" borderId="0" xfId="0" applyFont="1" applyFill="1" applyAlignment="1">
      <alignment/>
    </xf>
    <xf numFmtId="0" fontId="38" fillId="0" borderId="0" xfId="0" applyFont="1" applyAlignment="1">
      <alignment wrapText="1"/>
    </xf>
    <xf numFmtId="0" fontId="37"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Border="1" applyAlignment="1">
      <alignment/>
    </xf>
    <xf numFmtId="0" fontId="34" fillId="0" borderId="0" xfId="0" applyFont="1" applyFill="1" applyAlignment="1">
      <alignment wrapText="1"/>
    </xf>
    <xf numFmtId="0" fontId="34" fillId="0" borderId="0" xfId="0" applyFont="1" applyFill="1" applyAlignment="1">
      <alignment/>
    </xf>
    <xf numFmtId="0" fontId="34" fillId="0" borderId="4" xfId="0" applyFont="1" applyFill="1" applyBorder="1" applyAlignment="1">
      <alignment/>
    </xf>
    <xf numFmtId="0" fontId="40" fillId="0" borderId="0" xfId="0" applyFont="1" applyFill="1" applyAlignment="1">
      <alignment/>
    </xf>
    <xf numFmtId="0" fontId="36" fillId="0" borderId="0" xfId="0" applyFont="1" applyFill="1" applyBorder="1" applyAlignment="1">
      <alignment/>
    </xf>
    <xf numFmtId="199" fontId="33" fillId="0" borderId="0" xfId="25" applyNumberFormat="1" applyFont="1" applyFill="1" applyBorder="1" applyAlignment="1">
      <alignment/>
    </xf>
    <xf numFmtId="0" fontId="41" fillId="0" borderId="0" xfId="0" applyFont="1" applyFill="1" applyAlignment="1">
      <alignment/>
    </xf>
    <xf numFmtId="0" fontId="33" fillId="0" borderId="0" xfId="0" applyFont="1" applyFill="1" applyAlignment="1">
      <alignment horizontal="right"/>
    </xf>
    <xf numFmtId="0" fontId="34" fillId="0" borderId="0" xfId="0" applyFont="1" applyFill="1" applyAlignment="1">
      <alignment horizontal="right"/>
    </xf>
    <xf numFmtId="0" fontId="33" fillId="0" borderId="0" xfId="0" applyFont="1" applyFill="1" applyBorder="1" applyAlignment="1">
      <alignment horizontal="left" wrapText="1"/>
    </xf>
    <xf numFmtId="0" fontId="38" fillId="0" borderId="0" xfId="0" applyFont="1" applyFill="1" applyAlignment="1">
      <alignment horizontal="left"/>
    </xf>
    <xf numFmtId="0" fontId="34" fillId="0" borderId="0" xfId="0" applyFont="1" applyFill="1" applyAlignment="1">
      <alignment horizontal="right"/>
    </xf>
    <xf numFmtId="0" fontId="34" fillId="0" borderId="0" xfId="0" applyFont="1" applyFill="1" applyBorder="1" applyAlignment="1">
      <alignment horizontal="center"/>
    </xf>
    <xf numFmtId="0" fontId="43" fillId="0" borderId="0" xfId="0" applyFont="1" applyFill="1" applyBorder="1" applyAlignment="1">
      <alignment horizontal="left" vertical="center"/>
    </xf>
    <xf numFmtId="0"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0" fontId="34" fillId="0" borderId="0" xfId="52" applyNumberFormat="1" applyFont="1" applyFill="1" applyBorder="1" applyAlignment="1">
      <alignment horizontal="right"/>
    </xf>
    <xf numFmtId="0" fontId="38" fillId="0" borderId="0" xfId="0" applyFont="1" applyFill="1" applyAlignment="1">
      <alignment wrapText="1"/>
    </xf>
    <xf numFmtId="0" fontId="33" fillId="0" borderId="0" xfId="52" applyNumberFormat="1" applyFont="1" applyFill="1" applyBorder="1" applyAlignment="1">
      <alignment horizontal="right"/>
    </xf>
    <xf numFmtId="0" fontId="33" fillId="0" borderId="0" xfId="52" applyNumberFormat="1" applyFont="1" applyFill="1" applyBorder="1" applyAlignment="1">
      <alignment horizontal="right" vertical="center"/>
    </xf>
    <xf numFmtId="0" fontId="33" fillId="0" borderId="0" xfId="0" applyFont="1" applyFill="1" applyAlignment="1">
      <alignment horizontal="right"/>
    </xf>
    <xf numFmtId="0" fontId="33" fillId="0" borderId="0" xfId="0" applyFont="1" applyFill="1" applyBorder="1" applyAlignment="1">
      <alignment/>
    </xf>
    <xf numFmtId="0" fontId="33" fillId="0" borderId="0" xfId="0" applyFont="1" applyFill="1" applyAlignment="1">
      <alignment/>
    </xf>
    <xf numFmtId="0" fontId="34" fillId="0" borderId="0" xfId="54" applyFont="1" applyFill="1" applyBorder="1">
      <alignment/>
      <protection/>
    </xf>
    <xf numFmtId="0" fontId="34" fillId="0" borderId="0" xfId="54" applyFont="1" applyFill="1">
      <alignment/>
      <protection/>
    </xf>
    <xf numFmtId="0" fontId="33" fillId="0" borderId="0" xfId="54" applyFont="1" applyFill="1">
      <alignment/>
      <protection/>
    </xf>
    <xf numFmtId="4" fontId="33" fillId="0" borderId="0" xfId="0" applyNumberFormat="1" applyFont="1" applyFill="1" applyAlignment="1">
      <alignment/>
    </xf>
    <xf numFmtId="4" fontId="34" fillId="0" borderId="0" xfId="0" applyNumberFormat="1" applyFont="1" applyFill="1" applyBorder="1" applyAlignment="1">
      <alignment/>
    </xf>
    <xf numFmtId="0" fontId="33" fillId="0" borderId="0" xfId="0" applyFont="1" applyFill="1" applyAlignment="1">
      <alignment wrapText="1"/>
    </xf>
    <xf numFmtId="189" fontId="33" fillId="0" borderId="0" xfId="52" applyNumberFormat="1" applyFont="1" applyFill="1" applyBorder="1" applyAlignment="1">
      <alignment horizontal="right" vertical="center"/>
    </xf>
    <xf numFmtId="199" fontId="33" fillId="0" borderId="0" xfId="25" applyNumberFormat="1" applyFont="1" applyFill="1" applyBorder="1" applyAlignment="1">
      <alignment horizontal="right" vertical="center"/>
    </xf>
    <xf numFmtId="199" fontId="34" fillId="0" borderId="0" xfId="25" applyNumberFormat="1" applyFont="1" applyFill="1" applyBorder="1" applyAlignment="1">
      <alignment horizontal="right" vertical="center"/>
    </xf>
    <xf numFmtId="199" fontId="33" fillId="6" borderId="0" xfId="25" applyNumberFormat="1" applyFont="1" applyFill="1" applyBorder="1" applyAlignment="1">
      <alignment/>
    </xf>
    <xf numFmtId="189" fontId="33" fillId="0" borderId="0" xfId="25" applyNumberFormat="1" applyFont="1" applyFill="1" applyBorder="1" applyAlignment="1">
      <alignment horizontal="right" vertical="center"/>
    </xf>
    <xf numFmtId="198" fontId="33" fillId="0" borderId="0" xfId="25" applyNumberFormat="1" applyFont="1" applyFill="1" applyBorder="1" applyAlignment="1">
      <alignment horizontal="right" vertical="center"/>
    </xf>
    <xf numFmtId="198" fontId="34" fillId="0" borderId="0" xfId="25" applyNumberFormat="1" applyFont="1" applyFill="1" applyBorder="1" applyAlignment="1">
      <alignment horizontal="right" vertical="center"/>
    </xf>
    <xf numFmtId="0" fontId="17" fillId="0" borderId="0" xfId="0" applyFont="1" applyFill="1" applyAlignment="1">
      <alignment horizontal="center"/>
    </xf>
    <xf numFmtId="1" fontId="35" fillId="0" borderId="0" xfId="0" applyNumberFormat="1" applyFont="1" applyFill="1" applyBorder="1" applyAlignment="1">
      <alignment horizontal="center"/>
    </xf>
    <xf numFmtId="1" fontId="36" fillId="0" borderId="0" xfId="0" applyNumberFormat="1" applyFont="1" applyFill="1" applyBorder="1" applyAlignment="1">
      <alignment horizontal="center"/>
    </xf>
    <xf numFmtId="188" fontId="12" fillId="8" borderId="0" xfId="25" applyNumberFormat="1" applyFont="1" applyFill="1" applyBorder="1" applyAlignment="1">
      <alignment/>
    </xf>
    <xf numFmtId="188" fontId="17" fillId="8" borderId="0" xfId="0" applyNumberFormat="1" applyFont="1" applyFill="1" applyBorder="1" applyAlignment="1">
      <alignment/>
    </xf>
    <xf numFmtId="188" fontId="12" fillId="8" borderId="0" xfId="0" applyNumberFormat="1" applyFont="1" applyFill="1" applyBorder="1" applyAlignment="1">
      <alignment/>
    </xf>
    <xf numFmtId="188" fontId="17" fillId="8" borderId="0" xfId="25" applyNumberFormat="1" applyFont="1" applyFill="1" applyBorder="1" applyAlignment="1">
      <alignment/>
    </xf>
    <xf numFmtId="189" fontId="33" fillId="0" borderId="0" xfId="25" applyNumberFormat="1" applyFont="1" applyFill="1" applyBorder="1" applyAlignment="1">
      <alignment horizontal="right"/>
    </xf>
    <xf numFmtId="189" fontId="33" fillId="0" borderId="0" xfId="52" applyNumberFormat="1" applyFont="1" applyFill="1" applyBorder="1" applyAlignment="1">
      <alignment horizontal="right"/>
    </xf>
    <xf numFmtId="189" fontId="34" fillId="0" borderId="0" xfId="52" applyNumberFormat="1" applyFont="1" applyFill="1" applyBorder="1" applyAlignment="1">
      <alignment horizontal="right"/>
    </xf>
    <xf numFmtId="0" fontId="12" fillId="6" borderId="0" xfId="0" applyFont="1" applyFill="1" applyAlignment="1">
      <alignment/>
    </xf>
    <xf numFmtId="0" fontId="0" fillId="6" borderId="0" xfId="0" applyFill="1" applyAlignment="1">
      <alignment wrapText="1"/>
    </xf>
    <xf numFmtId="189" fontId="12" fillId="6" borderId="0" xfId="52" applyNumberFormat="1" applyFont="1" applyFill="1" applyAlignment="1">
      <alignment/>
    </xf>
    <xf numFmtId="189" fontId="34" fillId="0" borderId="0" xfId="25" applyNumberFormat="1" applyFont="1" applyFill="1" applyBorder="1" applyAlignment="1">
      <alignment horizontal="right"/>
    </xf>
    <xf numFmtId="0" fontId="33" fillId="6" borderId="0" xfId="0" applyFont="1" applyFill="1" applyAlignment="1">
      <alignment/>
    </xf>
    <xf numFmtId="188" fontId="12" fillId="8" borderId="0" xfId="52" applyNumberFormat="1" applyFont="1" applyFill="1" applyBorder="1" applyAlignment="1">
      <alignment/>
    </xf>
    <xf numFmtId="198" fontId="12" fillId="8" borderId="0" xfId="0" applyNumberFormat="1" applyFont="1" applyFill="1" applyBorder="1" applyAlignment="1">
      <alignment/>
    </xf>
    <xf numFmtId="188" fontId="17" fillId="8" borderId="0" xfId="54" applyNumberFormat="1" applyFont="1" applyFill="1" applyBorder="1">
      <alignment/>
      <protection/>
    </xf>
    <xf numFmtId="188" fontId="12" fillId="8" borderId="0" xfId="54" applyNumberFormat="1" applyFont="1" applyFill="1" applyBorder="1">
      <alignment/>
      <protection/>
    </xf>
    <xf numFmtId="3" fontId="12" fillId="8" borderId="0" xfId="54" applyNumberFormat="1" applyFont="1" applyFill="1" applyBorder="1">
      <alignment/>
      <protection/>
    </xf>
    <xf numFmtId="4" fontId="12" fillId="8" borderId="0" xfId="54" applyNumberFormat="1" applyFont="1" applyFill="1" applyBorder="1">
      <alignment/>
      <protection/>
    </xf>
    <xf numFmtId="1" fontId="19" fillId="8" borderId="0" xfId="0" applyNumberFormat="1" applyFont="1" applyFill="1" applyBorder="1" applyAlignment="1">
      <alignment horizontal="center"/>
    </xf>
    <xf numFmtId="205" fontId="12" fillId="8" borderId="0" xfId="54" applyNumberFormat="1" applyFont="1" applyFill="1" applyBorder="1" applyAlignment="1">
      <alignment horizontal="right"/>
      <protection/>
    </xf>
    <xf numFmtId="205" fontId="17" fillId="8" borderId="0" xfId="54" applyNumberFormat="1" applyFont="1" applyFill="1" applyBorder="1" applyAlignment="1">
      <alignment horizontal="right"/>
      <protection/>
    </xf>
    <xf numFmtId="198" fontId="45" fillId="8" borderId="0" xfId="0" applyNumberFormat="1" applyFont="1" applyFill="1" applyBorder="1" applyAlignment="1">
      <alignment/>
    </xf>
    <xf numFmtId="0" fontId="17" fillId="8" borderId="0" xfId="0" applyFont="1" applyFill="1" applyBorder="1" applyAlignment="1">
      <alignment/>
    </xf>
    <xf numFmtId="189" fontId="12" fillId="8" borderId="0" xfId="0" applyNumberFormat="1" applyFont="1" applyFill="1" applyBorder="1" applyAlignment="1">
      <alignment/>
    </xf>
    <xf numFmtId="189" fontId="12" fillId="8" borderId="0" xfId="52" applyNumberFormat="1" applyFont="1" applyFill="1" applyBorder="1" applyAlignment="1">
      <alignment/>
    </xf>
    <xf numFmtId="177" fontId="12" fillId="8" borderId="0" xfId="25" applyFont="1" applyFill="1" applyBorder="1" applyAlignment="1">
      <alignment/>
    </xf>
    <xf numFmtId="3" fontId="12" fillId="8" borderId="0" xfId="52" applyNumberFormat="1" applyFont="1" applyFill="1" applyBorder="1" applyAlignment="1">
      <alignment/>
    </xf>
    <xf numFmtId="3" fontId="17" fillId="8" borderId="0" xfId="52" applyNumberFormat="1" applyFont="1" applyFill="1" applyBorder="1" applyAlignment="1">
      <alignment/>
    </xf>
    <xf numFmtId="188" fontId="17" fillId="8" borderId="0" xfId="52" applyNumberFormat="1" applyFont="1" applyFill="1" applyBorder="1" applyAlignment="1">
      <alignment/>
    </xf>
    <xf numFmtId="1" fontId="16" fillId="8" borderId="0" xfId="0" applyNumberFormat="1" applyFont="1" applyFill="1" applyBorder="1" applyAlignment="1">
      <alignment horizontal="center"/>
    </xf>
    <xf numFmtId="199" fontId="12" fillId="8" borderId="0" xfId="25" applyNumberFormat="1" applyFont="1" applyFill="1" applyBorder="1" applyAlignment="1">
      <alignment/>
    </xf>
    <xf numFmtId="199" fontId="17" fillId="8" borderId="0" xfId="25" applyNumberFormat="1" applyFont="1" applyFill="1" applyBorder="1" applyAlignment="1">
      <alignment/>
    </xf>
    <xf numFmtId="189" fontId="17" fillId="8" borderId="0" xfId="0"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99" fontId="17" fillId="8" borderId="0" xfId="25" applyNumberFormat="1" applyFont="1" applyFill="1" applyBorder="1" applyAlignment="1">
      <alignment horizontal="right" vertical="center"/>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7" fillId="8" borderId="0" xfId="25" applyNumberFormat="1" applyFont="1" applyFill="1" applyBorder="1" applyAlignment="1">
      <alignment horizontal="right" vertical="center"/>
    </xf>
    <xf numFmtId="198" fontId="12" fillId="6" borderId="0" xfId="0" applyNumberFormat="1" applyFont="1" applyFill="1" applyBorder="1" applyAlignment="1">
      <alignment horizontal="right"/>
    </xf>
    <xf numFmtId="198" fontId="12"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188" fontId="12" fillId="9" borderId="0" xfId="0" applyNumberFormat="1" applyFont="1" applyFill="1" applyBorder="1" applyAlignment="1">
      <alignment horizontal="right"/>
    </xf>
    <xf numFmtId="188" fontId="12" fillId="8" borderId="0" xfId="0" applyNumberFormat="1" applyFont="1" applyFill="1" applyBorder="1" applyAlignment="1">
      <alignment horizontal="right"/>
    </xf>
    <xf numFmtId="188" fontId="17" fillId="0" borderId="0" xfId="0" applyNumberFormat="1" applyFont="1" applyFill="1" applyBorder="1" applyAlignment="1">
      <alignment horizontal="right"/>
    </xf>
    <xf numFmtId="188" fontId="12" fillId="0" borderId="0" xfId="54" applyNumberFormat="1" applyFont="1" applyFill="1" applyBorder="1">
      <alignment/>
      <protection/>
    </xf>
    <xf numFmtId="0" fontId="12" fillId="0" borderId="0" xfId="54" applyFont="1" applyFill="1" applyBorder="1">
      <alignment/>
      <protection/>
    </xf>
    <xf numFmtId="188" fontId="33" fillId="0" borderId="0" xfId="25" applyNumberFormat="1" applyFont="1" applyFill="1" applyBorder="1" applyAlignment="1">
      <alignment horizontal="right"/>
    </xf>
    <xf numFmtId="188" fontId="12" fillId="8" borderId="0" xfId="25" applyNumberFormat="1" applyFont="1" applyFill="1" applyBorder="1" applyAlignment="1">
      <alignment horizontal="right"/>
    </xf>
    <xf numFmtId="0" fontId="12" fillId="0" borderId="0" xfId="0" applyFont="1" applyFill="1" applyAlignment="1" applyProtection="1">
      <alignment horizontal="right"/>
      <protection/>
    </xf>
    <xf numFmtId="198" fontId="33" fillId="0" borderId="0" xfId="0" applyNumberFormat="1" applyFont="1" applyFill="1" applyBorder="1" applyAlignment="1">
      <alignment horizontal="right"/>
    </xf>
    <xf numFmtId="0" fontId="12" fillId="0" borderId="0" xfId="53" applyFont="1" applyAlignment="1" applyProtection="1">
      <alignment horizontal="right"/>
      <protection/>
    </xf>
    <xf numFmtId="198" fontId="12" fillId="6" borderId="0" xfId="52" applyNumberFormat="1" applyFont="1" applyFill="1" applyAlignment="1">
      <alignment/>
    </xf>
    <xf numFmtId="13" fontId="33" fillId="0" borderId="0" xfId="25" applyNumberFormat="1" applyFont="1" applyFill="1" applyBorder="1" applyAlignment="1">
      <alignment/>
    </xf>
    <xf numFmtId="0" fontId="48" fillId="0" borderId="0" xfId="0" applyFont="1" applyFill="1" applyAlignment="1">
      <alignment/>
    </xf>
    <xf numFmtId="0" fontId="48" fillId="0" borderId="0" xfId="0" applyFont="1" applyFill="1" applyAlignment="1">
      <alignment/>
    </xf>
    <xf numFmtId="0" fontId="47" fillId="0" borderId="0" xfId="0" applyFont="1" applyFill="1" applyAlignment="1">
      <alignment/>
    </xf>
    <xf numFmtId="0" fontId="47" fillId="0" borderId="0" xfId="0" applyFont="1" applyFill="1" applyBorder="1" applyAlignment="1">
      <alignment/>
    </xf>
    <xf numFmtId="0" fontId="48" fillId="0" borderId="0" xfId="0" applyFont="1" applyFill="1" applyBorder="1" applyAlignment="1">
      <alignment/>
    </xf>
    <xf numFmtId="0" fontId="49" fillId="0" borderId="0" xfId="0" applyFont="1" applyFill="1" applyAlignment="1">
      <alignment/>
    </xf>
    <xf numFmtId="0" fontId="35" fillId="0" borderId="0" xfId="0" applyFont="1" applyFill="1" applyAlignment="1">
      <alignment/>
    </xf>
    <xf numFmtId="203" fontId="33" fillId="0" borderId="0" xfId="55" applyFont="1" applyBorder="1" applyAlignment="1">
      <alignment horizontal="right" wrapText="1"/>
      <protection/>
    </xf>
    <xf numFmtId="0" fontId="37" fillId="0" borderId="5" xfId="0" applyFont="1" applyFill="1" applyBorder="1" applyAlignment="1">
      <alignment horizontal="left"/>
    </xf>
    <xf numFmtId="0" fontId="33" fillId="0" borderId="5" xfId="0" applyFont="1" applyFill="1" applyBorder="1" applyAlignment="1">
      <alignment horizontal="center"/>
    </xf>
    <xf numFmtId="0" fontId="12" fillId="0" borderId="5" xfId="0" applyFont="1" applyFill="1" applyBorder="1" applyAlignment="1">
      <alignment/>
    </xf>
    <xf numFmtId="1" fontId="35" fillId="0" borderId="5" xfId="0" applyNumberFormat="1" applyFont="1" applyFill="1" applyBorder="1" applyAlignment="1">
      <alignment horizontal="right"/>
    </xf>
    <xf numFmtId="1" fontId="19" fillId="8" borderId="5" xfId="0" applyNumberFormat="1" applyFont="1" applyFill="1" applyBorder="1" applyAlignment="1">
      <alignment horizontal="right"/>
    </xf>
    <xf numFmtId="1" fontId="19" fillId="7" borderId="5" xfId="0" applyNumberFormat="1" applyFont="1" applyFill="1" applyBorder="1" applyAlignment="1">
      <alignment horizontal="right"/>
    </xf>
    <xf numFmtId="0" fontId="34" fillId="0" borderId="5" xfId="0" applyFont="1" applyFill="1" applyBorder="1" applyAlignment="1">
      <alignment/>
    </xf>
    <xf numFmtId="0" fontId="33" fillId="0" borderId="5" xfId="0" applyFont="1" applyFill="1" applyBorder="1" applyAlignment="1">
      <alignment/>
    </xf>
    <xf numFmtId="198" fontId="12" fillId="0" borderId="5" xfId="0" applyNumberFormat="1" applyFont="1" applyFill="1" applyBorder="1" applyAlignment="1">
      <alignment/>
    </xf>
    <xf numFmtId="198" fontId="33" fillId="0" borderId="5" xfId="0" applyNumberFormat="1" applyFont="1" applyFill="1" applyBorder="1" applyAlignment="1">
      <alignment/>
    </xf>
    <xf numFmtId="198" fontId="12" fillId="8" borderId="5" xfId="0" applyNumberFormat="1" applyFont="1" applyFill="1" applyBorder="1" applyAlignment="1">
      <alignment/>
    </xf>
    <xf numFmtId="198" fontId="12" fillId="7" borderId="5" xfId="0" applyNumberFormat="1" applyFont="1" applyFill="1" applyBorder="1" applyAlignment="1">
      <alignment/>
    </xf>
    <xf numFmtId="0" fontId="12" fillId="0" borderId="5" xfId="0" applyFont="1" applyFill="1" applyBorder="1" applyAlignment="1">
      <alignment horizontal="right"/>
    </xf>
    <xf numFmtId="188" fontId="33" fillId="0" borderId="5" xfId="0" applyNumberFormat="1" applyFont="1" applyFill="1" applyBorder="1" applyAlignment="1">
      <alignment/>
    </xf>
    <xf numFmtId="188" fontId="12" fillId="8" borderId="5" xfId="0" applyNumberFormat="1" applyFont="1" applyFill="1" applyBorder="1" applyAlignment="1">
      <alignment/>
    </xf>
    <xf numFmtId="1" fontId="19" fillId="8" borderId="5" xfId="0" applyNumberFormat="1" applyFont="1" applyFill="1" applyBorder="1" applyAlignment="1">
      <alignment horizontal="center"/>
    </xf>
    <xf numFmtId="0" fontId="17" fillId="8" borderId="5" xfId="0" applyFont="1" applyFill="1" applyBorder="1" applyAlignment="1">
      <alignment/>
    </xf>
    <xf numFmtId="0" fontId="34" fillId="0" borderId="6" xfId="0" applyFont="1" applyFill="1" applyBorder="1" applyAlignment="1">
      <alignment/>
    </xf>
    <xf numFmtId="0" fontId="33" fillId="0" borderId="5" xfId="54" applyFont="1" applyFill="1" applyBorder="1">
      <alignment/>
      <protection/>
    </xf>
    <xf numFmtId="198" fontId="18" fillId="0" borderId="5" xfId="54" applyNumberFormat="1" applyFont="1" applyFill="1" applyBorder="1">
      <alignment/>
      <protection/>
    </xf>
    <xf numFmtId="188" fontId="33" fillId="0" borderId="5" xfId="54" applyNumberFormat="1" applyFont="1" applyFill="1" applyBorder="1">
      <alignment/>
      <protection/>
    </xf>
    <xf numFmtId="188" fontId="12" fillId="8" borderId="5" xfId="54" applyNumberFormat="1" applyFont="1" applyFill="1" applyBorder="1">
      <alignment/>
      <protection/>
    </xf>
    <xf numFmtId="189" fontId="33" fillId="0" borderId="5" xfId="52" applyNumberFormat="1" applyFont="1" applyFill="1" applyBorder="1" applyAlignment="1">
      <alignment/>
    </xf>
    <xf numFmtId="189" fontId="33" fillId="0" borderId="5" xfId="52" applyNumberFormat="1" applyFont="1" applyFill="1" applyBorder="1" applyAlignment="1">
      <alignment horizontal="right"/>
    </xf>
    <xf numFmtId="0" fontId="18" fillId="0" borderId="5" xfId="54" applyFont="1" applyFill="1" applyBorder="1">
      <alignment/>
      <protection/>
    </xf>
    <xf numFmtId="0" fontId="34" fillId="0" borderId="5" xfId="0" applyFont="1" applyFill="1" applyBorder="1" applyAlignment="1">
      <alignment horizontal="left"/>
    </xf>
    <xf numFmtId="1" fontId="32" fillId="0" borderId="5" xfId="0" applyNumberFormat="1" applyFont="1" applyFill="1" applyBorder="1" applyAlignment="1">
      <alignment horizontal="center"/>
    </xf>
    <xf numFmtId="1" fontId="44" fillId="8" borderId="5" xfId="0" applyNumberFormat="1" applyFont="1" applyFill="1" applyBorder="1" applyAlignment="1">
      <alignment horizontal="center"/>
    </xf>
    <xf numFmtId="0" fontId="42" fillId="0" borderId="5" xfId="0" applyNumberFormat="1" applyFont="1" applyFill="1" applyBorder="1" applyAlignment="1">
      <alignment horizontal="right" vertical="center"/>
    </xf>
    <xf numFmtId="1" fontId="36" fillId="0" borderId="5" xfId="0" applyNumberFormat="1" applyFont="1" applyFill="1" applyBorder="1" applyAlignment="1">
      <alignment horizontal="center"/>
    </xf>
    <xf numFmtId="1" fontId="16" fillId="7" borderId="5" xfId="0" applyNumberFormat="1" applyFont="1" applyFill="1" applyBorder="1" applyAlignment="1">
      <alignment horizontal="center"/>
    </xf>
    <xf numFmtId="189" fontId="35" fillId="0" borderId="5" xfId="52" applyNumberFormat="1" applyFont="1" applyFill="1" applyBorder="1" applyAlignment="1">
      <alignment horizontal="right"/>
    </xf>
    <xf numFmtId="0" fontId="33" fillId="0" borderId="5" xfId="0" applyFont="1" applyFill="1" applyBorder="1" applyAlignment="1">
      <alignment horizontal="right"/>
    </xf>
    <xf numFmtId="177" fontId="33" fillId="0" borderId="5" xfId="25" applyFont="1" applyFill="1" applyBorder="1" applyAlignment="1">
      <alignment/>
    </xf>
    <xf numFmtId="177" fontId="12" fillId="8" borderId="5" xfId="25" applyFont="1" applyFill="1" applyBorder="1" applyAlignment="1">
      <alignment/>
    </xf>
    <xf numFmtId="177" fontId="12" fillId="7" borderId="5" xfId="25" applyFont="1" applyFill="1" applyBorder="1" applyAlignment="1">
      <alignment/>
    </xf>
    <xf numFmtId="188" fontId="33" fillId="0" borderId="5" xfId="52" applyNumberFormat="1" applyFont="1" applyFill="1" applyBorder="1" applyAlignment="1">
      <alignment/>
    </xf>
    <xf numFmtId="188" fontId="12" fillId="8" borderId="5" xfId="52" applyNumberFormat="1" applyFont="1" applyFill="1" applyBorder="1" applyAlignment="1">
      <alignment/>
    </xf>
    <xf numFmtId="0" fontId="33" fillId="0" borderId="6" xfId="0" applyFont="1" applyFill="1" applyBorder="1" applyAlignment="1">
      <alignment horizontal="center"/>
    </xf>
    <xf numFmtId="188" fontId="33" fillId="0" borderId="5" xfId="25" applyNumberFormat="1" applyFont="1" applyFill="1" applyBorder="1" applyAlignment="1">
      <alignment/>
    </xf>
    <xf numFmtId="1" fontId="35" fillId="0" borderId="0" xfId="0" applyNumberFormat="1" applyFont="1" applyFill="1" applyBorder="1" applyAlignment="1">
      <alignment horizontal="right"/>
    </xf>
    <xf numFmtId="1" fontId="19" fillId="7" borderId="0" xfId="0" applyNumberFormat="1" applyFont="1" applyFill="1" applyBorder="1" applyAlignment="1">
      <alignment horizontal="right"/>
    </xf>
    <xf numFmtId="0" fontId="33" fillId="0" borderId="6" xfId="0" applyFont="1" applyFill="1" applyBorder="1" applyAlignment="1">
      <alignment/>
    </xf>
    <xf numFmtId="0" fontId="23" fillId="0" borderId="5" xfId="52" applyNumberFormat="1" applyFont="1" applyFill="1" applyBorder="1" applyAlignment="1">
      <alignment horizontal="right"/>
    </xf>
    <xf numFmtId="188" fontId="34" fillId="0" borderId="5" xfId="0" applyNumberFormat="1" applyFont="1" applyFill="1" applyBorder="1" applyAlignment="1">
      <alignment/>
    </xf>
    <xf numFmtId="188" fontId="17" fillId="8" borderId="5" xfId="0" applyNumberFormat="1" applyFont="1" applyFill="1" applyBorder="1" applyAlignment="1">
      <alignment/>
    </xf>
    <xf numFmtId="188" fontId="17" fillId="7" borderId="5" xfId="0" applyNumberFormat="1" applyFont="1" applyFill="1" applyBorder="1" applyAlignment="1">
      <alignment/>
    </xf>
    <xf numFmtId="0" fontId="23" fillId="0" borderId="5" xfId="0" applyNumberFormat="1" applyFont="1" applyFill="1" applyBorder="1" applyAlignment="1">
      <alignment horizontal="right"/>
    </xf>
    <xf numFmtId="189" fontId="33" fillId="0" borderId="5" xfId="25" applyNumberFormat="1" applyFont="1" applyFill="1" applyBorder="1" applyAlignment="1">
      <alignment horizontal="right"/>
    </xf>
    <xf numFmtId="188" fontId="33" fillId="6" borderId="5" xfId="0" applyNumberFormat="1" applyFont="1" applyFill="1" applyBorder="1" applyAlignment="1">
      <alignment/>
    </xf>
    <xf numFmtId="188" fontId="12" fillId="7" borderId="5" xfId="25" applyNumberFormat="1" applyFont="1" applyFill="1" applyBorder="1" applyAlignment="1">
      <alignment/>
    </xf>
    <xf numFmtId="189" fontId="12" fillId="8" borderId="5" xfId="0" applyNumberFormat="1" applyFont="1" applyFill="1" applyBorder="1" applyAlignment="1">
      <alignment/>
    </xf>
    <xf numFmtId="199" fontId="12" fillId="8" borderId="5" xfId="25" applyNumberFormat="1" applyFont="1" applyFill="1" applyBorder="1" applyAlignment="1">
      <alignment/>
    </xf>
    <xf numFmtId="0" fontId="37" fillId="0" borderId="5" xfId="0" applyFont="1" applyFill="1" applyBorder="1" applyAlignment="1">
      <alignment/>
    </xf>
    <xf numFmtId="199" fontId="12" fillId="7" borderId="5" xfId="25" applyNumberFormat="1" applyFont="1" applyFill="1" applyBorder="1" applyAlignment="1">
      <alignment/>
    </xf>
    <xf numFmtId="189" fontId="33" fillId="0" borderId="5" xfId="52" applyNumberFormat="1" applyFont="1" applyFill="1" applyBorder="1" applyAlignment="1">
      <alignment horizontal="right" vertical="center"/>
    </xf>
    <xf numFmtId="189" fontId="12" fillId="8" borderId="5" xfId="52" applyNumberFormat="1" applyFont="1" applyFill="1" applyBorder="1" applyAlignment="1">
      <alignment horizontal="right" vertical="center"/>
    </xf>
    <xf numFmtId="199" fontId="33" fillId="0" borderId="5" xfId="25" applyNumberFormat="1" applyFont="1" applyFill="1" applyBorder="1" applyAlignment="1">
      <alignment horizontal="right" vertical="center"/>
    </xf>
    <xf numFmtId="199" fontId="12" fillId="8" borderId="5" xfId="25" applyNumberFormat="1" applyFont="1" applyFill="1" applyBorder="1" applyAlignment="1">
      <alignment horizontal="right" vertical="center"/>
    </xf>
    <xf numFmtId="198" fontId="12" fillId="0" borderId="0" xfId="52" applyNumberFormat="1" applyFont="1" applyFill="1" applyBorder="1" applyAlignment="1">
      <alignment horizontal="right"/>
    </xf>
    <xf numFmtId="198" fontId="12" fillId="0" borderId="6" xfId="0" applyNumberFormat="1" applyFont="1" applyFill="1" applyBorder="1" applyAlignment="1">
      <alignment horizontal="right"/>
    </xf>
    <xf numFmtId="198" fontId="12" fillId="0" borderId="5" xfId="0" applyNumberFormat="1" applyFont="1" applyFill="1" applyBorder="1" applyAlignment="1">
      <alignment horizontal="right"/>
    </xf>
    <xf numFmtId="0" fontId="12" fillId="0" borderId="5" xfId="0" applyFont="1" applyFill="1" applyBorder="1" applyAlignment="1" applyProtection="1">
      <alignment horizontal="right"/>
      <protection/>
    </xf>
    <xf numFmtId="0" fontId="17" fillId="0" borderId="5" xfId="0" applyFont="1" applyFill="1" applyBorder="1" applyAlignment="1">
      <alignment horizontal="right" wrapText="1"/>
    </xf>
    <xf numFmtId="0" fontId="28" fillId="0" borderId="0" xfId="0" applyFont="1" applyFill="1" applyAlignment="1">
      <alignment horizontal="right"/>
    </xf>
    <xf numFmtId="198" fontId="33" fillId="0" borderId="5" xfId="0" applyNumberFormat="1" applyFont="1" applyFill="1" applyBorder="1" applyAlignment="1">
      <alignment horizontal="right"/>
    </xf>
    <xf numFmtId="2" fontId="33" fillId="0" borderId="0" xfId="0" applyNumberFormat="1" applyFont="1" applyFill="1" applyBorder="1" applyAlignment="1">
      <alignment horizontal="right"/>
    </xf>
    <xf numFmtId="2" fontId="33" fillId="0" borderId="5" xfId="0" applyNumberFormat="1" applyFont="1" applyFill="1" applyBorder="1" applyAlignment="1">
      <alignment horizontal="right"/>
    </xf>
    <xf numFmtId="0" fontId="40" fillId="0" borderId="0" xfId="0" applyFont="1" applyFill="1" applyAlignment="1">
      <alignment horizontal="right"/>
    </xf>
    <xf numFmtId="199" fontId="33" fillId="0" borderId="0" xfId="25" applyNumberFormat="1" applyFont="1" applyFill="1" applyBorder="1" applyAlignment="1">
      <alignment horizontal="right"/>
    </xf>
    <xf numFmtId="0" fontId="33" fillId="0" borderId="0" xfId="0" applyFont="1" applyFill="1" applyBorder="1" applyAlignment="1">
      <alignment horizontal="right"/>
    </xf>
    <xf numFmtId="0" fontId="33" fillId="0" borderId="0" xfId="0" applyFont="1" applyFill="1" applyBorder="1" applyAlignment="1">
      <alignment horizontal="right"/>
    </xf>
    <xf numFmtId="0" fontId="38" fillId="0" borderId="0" xfId="0" applyFont="1" applyFill="1" applyAlignment="1">
      <alignment horizontal="right"/>
    </xf>
    <xf numFmtId="0" fontId="38" fillId="0" borderId="0" xfId="0" applyFont="1" applyFill="1" applyBorder="1" applyAlignment="1">
      <alignment horizontal="right"/>
    </xf>
    <xf numFmtId="0" fontId="39" fillId="0" borderId="0" xfId="0" applyFont="1" applyFill="1" applyAlignment="1">
      <alignment horizontal="right"/>
    </xf>
    <xf numFmtId="1" fontId="35" fillId="6" borderId="5" xfId="0" applyNumberFormat="1" applyFont="1" applyFill="1" applyBorder="1" applyAlignment="1">
      <alignment horizontal="right"/>
    </xf>
    <xf numFmtId="198" fontId="33" fillId="6" borderId="5" xfId="0" applyNumberFormat="1" applyFont="1" applyFill="1" applyBorder="1" applyAlignment="1">
      <alignment/>
    </xf>
    <xf numFmtId="188" fontId="33" fillId="6" borderId="0" xfId="0" applyNumberFormat="1" applyFont="1" applyFill="1" applyBorder="1" applyAlignment="1">
      <alignment horizontal="right"/>
    </xf>
    <xf numFmtId="1" fontId="35" fillId="6" borderId="5" xfId="0" applyNumberFormat="1" applyFont="1" applyFill="1" applyBorder="1" applyAlignment="1">
      <alignment horizontal="center"/>
    </xf>
    <xf numFmtId="199" fontId="33" fillId="6" borderId="0" xfId="25" applyNumberFormat="1" applyFont="1" applyFill="1" applyBorder="1" applyAlignment="1">
      <alignment horizontal="right" vertical="center"/>
    </xf>
    <xf numFmtId="199" fontId="34" fillId="6" borderId="0" xfId="25" applyNumberFormat="1" applyFont="1" applyFill="1" applyBorder="1" applyAlignment="1">
      <alignment horizontal="right" vertical="center"/>
    </xf>
    <xf numFmtId="188" fontId="33" fillId="6" borderId="0" xfId="0" applyNumberFormat="1" applyFont="1" applyFill="1" applyBorder="1" applyAlignment="1">
      <alignment horizontal="center"/>
    </xf>
    <xf numFmtId="1" fontId="30" fillId="6" borderId="6" xfId="0" applyNumberFormat="1" applyFont="1" applyFill="1" applyBorder="1" applyAlignment="1">
      <alignment horizontal="center"/>
    </xf>
    <xf numFmtId="1" fontId="46" fillId="7" borderId="6" xfId="0" applyNumberFormat="1" applyFont="1" applyFill="1" applyBorder="1" applyAlignment="1">
      <alignment horizontal="center"/>
    </xf>
    <xf numFmtId="189" fontId="50" fillId="0" borderId="0" xfId="52" applyNumberFormat="1" applyFont="1" applyFill="1" applyBorder="1" applyAlignment="1">
      <alignment horizontal="center" vertical="top"/>
    </xf>
    <xf numFmtId="188" fontId="12" fillId="8" borderId="5" xfId="0" applyNumberFormat="1" applyFont="1" applyFill="1" applyBorder="1" applyAlignment="1">
      <alignment horizontal="right"/>
    </xf>
    <xf numFmtId="188" fontId="17" fillId="8" borderId="0" xfId="0" applyNumberFormat="1" applyFont="1" applyFill="1" applyBorder="1" applyAlignment="1">
      <alignment horizontal="right"/>
    </xf>
    <xf numFmtId="0" fontId="12" fillId="0" borderId="0" xfId="0" applyFont="1" applyFill="1" applyAlignment="1">
      <alignment horizontal="right"/>
    </xf>
    <xf numFmtId="189" fontId="12" fillId="8" borderId="0" xfId="0" applyNumberFormat="1" applyFont="1" applyFill="1" applyBorder="1" applyAlignment="1">
      <alignment horizontal="right"/>
    </xf>
    <xf numFmtId="199" fontId="12" fillId="8" borderId="0" xfId="25" applyNumberFormat="1" applyFont="1" applyFill="1" applyBorder="1" applyAlignment="1">
      <alignment horizontal="right"/>
    </xf>
    <xf numFmtId="199" fontId="12" fillId="0" borderId="0" xfId="25" applyNumberFormat="1" applyFont="1" applyFill="1" applyBorder="1" applyAlignment="1">
      <alignment horizontal="right"/>
    </xf>
    <xf numFmtId="188" fontId="33" fillId="0" borderId="5" xfId="0" applyNumberFormat="1" applyFont="1" applyFill="1" applyBorder="1" applyAlignment="1">
      <alignment horizontal="right"/>
    </xf>
    <xf numFmtId="3" fontId="33" fillId="6" borderId="0" xfId="52" applyNumberFormat="1" applyFont="1" applyFill="1" applyBorder="1" applyAlignment="1">
      <alignment/>
    </xf>
    <xf numFmtId="3" fontId="34" fillId="6" borderId="0" xfId="52" applyNumberFormat="1" applyFont="1" applyFill="1" applyBorder="1" applyAlignment="1">
      <alignment/>
    </xf>
    <xf numFmtId="189" fontId="33" fillId="6" borderId="0" xfId="52" applyNumberFormat="1" applyFont="1" applyFill="1" applyBorder="1" applyAlignment="1">
      <alignment/>
    </xf>
    <xf numFmtId="0" fontId="34" fillId="6" borderId="0" xfId="0" applyFont="1" applyFill="1" applyAlignment="1">
      <alignment/>
    </xf>
    <xf numFmtId="189" fontId="33" fillId="6" borderId="5" xfId="52" applyNumberFormat="1" applyFont="1" applyFill="1" applyBorder="1" applyAlignment="1">
      <alignment/>
    </xf>
    <xf numFmtId="189" fontId="34" fillId="6" borderId="0" xfId="52" applyNumberFormat="1" applyFont="1" applyFill="1" applyBorder="1" applyAlignment="1">
      <alignment/>
    </xf>
    <xf numFmtId="189" fontId="12" fillId="0" borderId="0" xfId="52" applyNumberFormat="1" applyFont="1" applyFill="1" applyBorder="1" applyAlignment="1">
      <alignment horizontal="right"/>
    </xf>
    <xf numFmtId="189" fontId="13" fillId="0" borderId="0" xfId="52" applyNumberFormat="1" applyFont="1" applyFill="1" applyBorder="1" applyAlignment="1">
      <alignment horizontal="right" vertical="center"/>
    </xf>
    <xf numFmtId="198" fontId="50" fillId="0" borderId="0" xfId="52" applyNumberFormat="1" applyFont="1" applyFill="1" applyBorder="1" applyAlignment="1">
      <alignment horizontal="right"/>
    </xf>
    <xf numFmtId="0" fontId="33" fillId="6" borderId="5" xfId="0" applyFont="1" applyFill="1" applyBorder="1" applyAlignment="1">
      <alignment/>
    </xf>
    <xf numFmtId="0" fontId="14" fillId="0" borderId="0" xfId="0" applyFont="1" applyFill="1" applyAlignment="1">
      <alignment horizontal="right"/>
    </xf>
    <xf numFmtId="1" fontId="36" fillId="0" borderId="5" xfId="0" applyNumberFormat="1" applyFont="1" applyFill="1" applyBorder="1" applyAlignment="1">
      <alignment horizontal="right"/>
    </xf>
    <xf numFmtId="189" fontId="33" fillId="0" borderId="0" xfId="0" applyNumberFormat="1" applyFont="1" applyFill="1" applyBorder="1" applyAlignment="1">
      <alignment horizontal="right"/>
    </xf>
    <xf numFmtId="189" fontId="33" fillId="0" borderId="5" xfId="0" applyNumberFormat="1" applyFont="1" applyFill="1" applyBorder="1" applyAlignment="1">
      <alignment horizontal="right"/>
    </xf>
    <xf numFmtId="199" fontId="33" fillId="0" borderId="5" xfId="25" applyNumberFormat="1" applyFont="1" applyFill="1" applyBorder="1" applyAlignment="1">
      <alignment horizontal="right"/>
    </xf>
    <xf numFmtId="199" fontId="34" fillId="0" borderId="0" xfId="25" applyNumberFormat="1" applyFont="1" applyFill="1" applyBorder="1" applyAlignment="1">
      <alignment horizontal="right"/>
    </xf>
    <xf numFmtId="189" fontId="34" fillId="0" borderId="0" xfId="0" applyNumberFormat="1" applyFont="1" applyFill="1" applyBorder="1" applyAlignment="1">
      <alignment horizontal="right"/>
    </xf>
    <xf numFmtId="189" fontId="33" fillId="0" borderId="0" xfId="52" applyNumberFormat="1" applyFont="1" applyFill="1" applyBorder="1" applyAlignment="1">
      <alignment vertical="center"/>
    </xf>
    <xf numFmtId="189" fontId="33" fillId="0" borderId="5" xfId="52" applyNumberFormat="1" applyFont="1" applyFill="1" applyBorder="1" applyAlignment="1">
      <alignment vertical="center"/>
    </xf>
    <xf numFmtId="199" fontId="33" fillId="0" borderId="0" xfId="25" applyNumberFormat="1" applyFont="1" applyFill="1" applyBorder="1" applyAlignment="1">
      <alignment vertical="center"/>
    </xf>
    <xf numFmtId="199" fontId="33" fillId="0" borderId="5" xfId="25" applyNumberFormat="1" applyFont="1" applyFill="1" applyBorder="1" applyAlignment="1">
      <alignment vertical="center"/>
    </xf>
    <xf numFmtId="199" fontId="33" fillId="0" borderId="0" xfId="25" applyNumberFormat="1" applyFont="1" applyFill="1" applyBorder="1" applyAlignment="1">
      <alignment/>
    </xf>
    <xf numFmtId="1" fontId="50" fillId="0" borderId="6" xfId="0" applyNumberFormat="1" applyFont="1" applyFill="1" applyBorder="1" applyAlignment="1">
      <alignment horizontal="right" vertical="top"/>
    </xf>
    <xf numFmtId="1" fontId="19" fillId="8" borderId="0" xfId="0" applyNumberFormat="1" applyFont="1" applyFill="1" applyBorder="1" applyAlignment="1">
      <alignment horizontal="right"/>
    </xf>
    <xf numFmtId="199" fontId="24" fillId="8" borderId="0" xfId="25" applyNumberFormat="1" applyFont="1" applyFill="1" applyBorder="1" applyAlignment="1">
      <alignment horizontal="right" vertical="center"/>
    </xf>
    <xf numFmtId="198" fontId="26" fillId="6" borderId="0" xfId="52" applyNumberFormat="1" applyFont="1" applyFill="1" applyBorder="1" applyAlignment="1">
      <alignment vertical="center"/>
    </xf>
    <xf numFmtId="199" fontId="23" fillId="8" borderId="0" xfId="25" applyNumberFormat="1" applyFont="1" applyFill="1" applyBorder="1" applyAlignment="1">
      <alignment horizontal="right" vertical="center"/>
    </xf>
    <xf numFmtId="199" fontId="23" fillId="8" borderId="5" xfId="25" applyNumberFormat="1" applyFont="1" applyFill="1" applyBorder="1" applyAlignment="1">
      <alignment horizontal="right" vertical="center"/>
    </xf>
    <xf numFmtId="199" fontId="23" fillId="8" borderId="0" xfId="25" applyNumberFormat="1" applyFont="1" applyFill="1" applyBorder="1" applyAlignment="1">
      <alignment horizontal="right"/>
    </xf>
    <xf numFmtId="198" fontId="23" fillId="0" borderId="0" xfId="0" applyNumberFormat="1" applyFont="1" applyFill="1" applyBorder="1" applyAlignment="1">
      <alignment horizontal="right"/>
    </xf>
    <xf numFmtId="1" fontId="51" fillId="8" borderId="5" xfId="0" applyNumberFormat="1" applyFont="1" applyFill="1" applyBorder="1" applyAlignment="1">
      <alignment horizontal="right"/>
    </xf>
    <xf numFmtId="189" fontId="23" fillId="8" borderId="0" xfId="52" applyNumberFormat="1" applyFont="1" applyFill="1" applyBorder="1" applyAlignment="1">
      <alignment horizontal="right" vertical="center"/>
    </xf>
    <xf numFmtId="199" fontId="23" fillId="8" borderId="0" xfId="25" applyNumberFormat="1" applyFont="1" applyFill="1" applyBorder="1" applyAlignment="1">
      <alignment vertical="center"/>
    </xf>
    <xf numFmtId="199" fontId="23" fillId="8" borderId="0" xfId="25" applyNumberFormat="1" applyFont="1" applyFill="1" applyBorder="1" applyAlignment="1">
      <alignment/>
    </xf>
    <xf numFmtId="189" fontId="33" fillId="6" borderId="0" xfId="0" applyNumberFormat="1" applyFont="1" applyFill="1" applyBorder="1" applyAlignment="1">
      <alignment horizontal="right"/>
    </xf>
    <xf numFmtId="189" fontId="33" fillId="6" borderId="5" xfId="0" applyNumberFormat="1" applyFont="1" applyFill="1" applyBorder="1" applyAlignment="1">
      <alignment horizontal="right"/>
    </xf>
    <xf numFmtId="189" fontId="34" fillId="6" borderId="0" xfId="0" applyNumberFormat="1" applyFont="1" applyFill="1" applyBorder="1" applyAlignment="1">
      <alignment horizontal="right"/>
    </xf>
    <xf numFmtId="10" fontId="33" fillId="6" borderId="0" xfId="0" applyNumberFormat="1" applyFont="1" applyFill="1" applyBorder="1" applyAlignment="1">
      <alignment horizontal="right"/>
    </xf>
    <xf numFmtId="10" fontId="35" fillId="6" borderId="5" xfId="0" applyNumberFormat="1" applyFont="1" applyFill="1" applyBorder="1" applyAlignment="1">
      <alignment horizontal="right"/>
    </xf>
    <xf numFmtId="189" fontId="33" fillId="6" borderId="6" xfId="0" applyNumberFormat="1" applyFont="1" applyFill="1" applyBorder="1" applyAlignment="1">
      <alignment horizontal="right"/>
    </xf>
    <xf numFmtId="4" fontId="33" fillId="0" borderId="0" xfId="0" applyNumberFormat="1" applyFont="1" applyFill="1" applyBorder="1" applyAlignment="1">
      <alignment/>
    </xf>
    <xf numFmtId="189" fontId="34" fillId="0" borderId="0" xfId="52" applyNumberFormat="1" applyFont="1" applyFill="1" applyBorder="1" applyAlignment="1">
      <alignment horizontal="right" vertical="center"/>
    </xf>
    <xf numFmtId="189" fontId="34" fillId="6" borderId="6" xfId="0" applyNumberFormat="1" applyFont="1" applyFill="1" applyBorder="1" applyAlignment="1">
      <alignment horizontal="right"/>
    </xf>
    <xf numFmtId="1" fontId="30" fillId="0" borderId="6" xfId="0" applyNumberFormat="1" applyFont="1" applyFill="1" applyBorder="1" applyAlignment="1">
      <alignment horizontal="center"/>
    </xf>
    <xf numFmtId="198" fontId="12" fillId="7" borderId="6" xfId="0" applyNumberFormat="1" applyFont="1" applyFill="1" applyBorder="1" applyAlignment="1">
      <alignment/>
    </xf>
    <xf numFmtId="189" fontId="12" fillId="8" borderId="6" xfId="0" applyNumberFormat="1" applyFont="1" applyFill="1" applyBorder="1" applyAlignment="1">
      <alignment/>
    </xf>
    <xf numFmtId="189" fontId="33" fillId="0" borderId="6" xfId="52" applyNumberFormat="1" applyFont="1" applyFill="1" applyBorder="1" applyAlignment="1">
      <alignment horizontal="right"/>
    </xf>
    <xf numFmtId="189" fontId="33" fillId="0" borderId="6" xfId="25" applyNumberFormat="1" applyFont="1" applyFill="1" applyBorder="1" applyAlignment="1">
      <alignment horizontal="right"/>
    </xf>
    <xf numFmtId="189" fontId="33" fillId="0" borderId="5" xfId="0" applyNumberFormat="1" applyFont="1" applyFill="1" applyBorder="1" applyAlignment="1">
      <alignment/>
    </xf>
    <xf numFmtId="199" fontId="33" fillId="0" borderId="5" xfId="25" applyNumberFormat="1" applyFont="1" applyFill="1" applyBorder="1" applyAlignment="1">
      <alignment/>
    </xf>
    <xf numFmtId="199" fontId="34" fillId="0" borderId="0" xfId="25" applyNumberFormat="1" applyFont="1" applyFill="1" applyBorder="1" applyAlignment="1">
      <alignment/>
    </xf>
    <xf numFmtId="3" fontId="33" fillId="0" borderId="0" xfId="52" applyNumberFormat="1" applyFont="1" applyFill="1" applyBorder="1" applyAlignment="1">
      <alignment/>
    </xf>
    <xf numFmtId="189" fontId="34" fillId="0" borderId="0" xfId="0" applyNumberFormat="1" applyFont="1" applyFill="1" applyBorder="1" applyAlignment="1">
      <alignment/>
    </xf>
    <xf numFmtId="3" fontId="34" fillId="0" borderId="0" xfId="52" applyNumberFormat="1" applyFont="1" applyFill="1" applyBorder="1" applyAlignment="1">
      <alignment/>
    </xf>
    <xf numFmtId="198" fontId="33" fillId="0" borderId="0" xfId="0" applyNumberFormat="1" applyFont="1" applyFill="1" applyBorder="1" applyAlignment="1">
      <alignment/>
    </xf>
    <xf numFmtId="0" fontId="34" fillId="0" borderId="5" xfId="52" applyNumberFormat="1" applyFont="1" applyFill="1" applyBorder="1" applyAlignment="1">
      <alignment horizontal="right"/>
    </xf>
    <xf numFmtId="188" fontId="34" fillId="0" borderId="5" xfId="52" applyNumberFormat="1" applyFont="1" applyFill="1" applyBorder="1" applyAlignment="1">
      <alignment/>
    </xf>
    <xf numFmtId="188" fontId="17" fillId="8" borderId="5" xfId="52" applyNumberFormat="1" applyFont="1" applyFill="1" applyBorder="1" applyAlignment="1">
      <alignment/>
    </xf>
    <xf numFmtId="189" fontId="34" fillId="6" borderId="5" xfId="52" applyNumberFormat="1" applyFont="1" applyFill="1" applyBorder="1" applyAlignment="1">
      <alignment/>
    </xf>
    <xf numFmtId="0" fontId="33" fillId="6" borderId="0" xfId="0" applyFont="1" applyFill="1" applyBorder="1" applyAlignment="1">
      <alignment/>
    </xf>
    <xf numFmtId="189" fontId="33" fillId="6" borderId="0" xfId="52" applyNumberFormat="1" applyFont="1" applyFill="1" applyBorder="1" applyAlignment="1">
      <alignment horizontal="right"/>
    </xf>
    <xf numFmtId="189" fontId="33" fillId="0" borderId="0" xfId="52" applyNumberFormat="1" applyFont="1" applyFill="1" applyAlignment="1">
      <alignment horizontal="right"/>
    </xf>
    <xf numFmtId="189" fontId="34" fillId="0" borderId="6" xfId="25" applyNumberFormat="1" applyFont="1" applyFill="1" applyBorder="1" applyAlignment="1">
      <alignment horizontal="right"/>
    </xf>
    <xf numFmtId="189" fontId="17" fillId="8" borderId="0" xfId="52" applyNumberFormat="1" applyFont="1" applyFill="1" applyBorder="1" applyAlignment="1">
      <alignment/>
    </xf>
    <xf numFmtId="189" fontId="34" fillId="0" borderId="0" xfId="52" applyNumberFormat="1" applyFont="1" applyFill="1" applyAlignment="1">
      <alignment horizontal="right"/>
    </xf>
    <xf numFmtId="0" fontId="52" fillId="0" borderId="0" xfId="0" applyFont="1" applyAlignment="1">
      <alignment/>
    </xf>
    <xf numFmtId="0" fontId="53" fillId="6" borderId="0" xfId="0" applyFont="1" applyFill="1" applyAlignment="1">
      <alignment horizontal="right" vertical="top" wrapText="1" indent="1"/>
    </xf>
    <xf numFmtId="0" fontId="52" fillId="0" borderId="0" xfId="0" applyFont="1" applyAlignment="1">
      <alignment vertical="top" wrapText="1"/>
    </xf>
    <xf numFmtId="0" fontId="57" fillId="0" borderId="0" xfId="0" applyFont="1" applyFill="1" applyBorder="1" applyAlignment="1">
      <alignment/>
    </xf>
    <xf numFmtId="0" fontId="58" fillId="0" borderId="0" xfId="0" applyFont="1" applyFill="1" applyBorder="1" applyAlignment="1">
      <alignment/>
    </xf>
    <xf numFmtId="2" fontId="56" fillId="0" borderId="0" xfId="0" applyNumberFormat="1" applyFont="1" applyFill="1" applyAlignment="1">
      <alignment horizontal="right"/>
    </xf>
    <xf numFmtId="0" fontId="56" fillId="0" borderId="0" xfId="0" applyFont="1" applyFill="1" applyAlignment="1">
      <alignment horizontal="left"/>
    </xf>
    <xf numFmtId="0" fontId="57" fillId="0" borderId="0" xfId="0" applyFont="1" applyFill="1" applyAlignment="1">
      <alignment/>
    </xf>
    <xf numFmtId="0" fontId="58" fillId="0" borderId="0" xfId="0" applyFont="1" applyFill="1" applyAlignment="1">
      <alignment/>
    </xf>
    <xf numFmtId="0" fontId="57" fillId="0" borderId="0" xfId="0" applyFont="1" applyFill="1" applyAlignment="1">
      <alignment/>
    </xf>
    <xf numFmtId="0" fontId="57" fillId="0" borderId="0" xfId="0" applyFont="1" applyAlignment="1">
      <alignment/>
    </xf>
    <xf numFmtId="0" fontId="58" fillId="0" borderId="0" xfId="0" applyFont="1" applyFill="1" applyAlignment="1">
      <alignment/>
    </xf>
    <xf numFmtId="0" fontId="56" fillId="0" borderId="5" xfId="0" applyFont="1" applyFill="1" applyBorder="1" applyAlignment="1">
      <alignment/>
    </xf>
    <xf numFmtId="0" fontId="57" fillId="0" borderId="5" xfId="0" applyFont="1" applyFill="1" applyBorder="1" applyAlignment="1">
      <alignment/>
    </xf>
    <xf numFmtId="0" fontId="59" fillId="0" borderId="5" xfId="0" applyFont="1" applyFill="1" applyBorder="1" applyAlignment="1">
      <alignment/>
    </xf>
    <xf numFmtId="0" fontId="60" fillId="0" borderId="0" xfId="0" applyFont="1" applyFill="1" applyAlignment="1">
      <alignment/>
    </xf>
    <xf numFmtId="0" fontId="61" fillId="0" borderId="0" xfId="30" applyFont="1" applyFill="1" applyAlignment="1">
      <alignment horizontal="left" vertical="center"/>
    </xf>
    <xf numFmtId="0" fontId="62" fillId="0" borderId="0" xfId="30" applyFont="1" applyFill="1" applyAlignment="1">
      <alignment/>
    </xf>
    <xf numFmtId="0" fontId="56" fillId="0" borderId="0" xfId="0" applyFont="1" applyFill="1" applyAlignment="1">
      <alignment/>
    </xf>
    <xf numFmtId="0" fontId="36" fillId="0" borderId="0" xfId="30" applyFont="1" applyFill="1" applyAlignment="1">
      <alignment horizontal="left" vertical="center" wrapText="1"/>
    </xf>
    <xf numFmtId="0" fontId="54" fillId="0" borderId="0" xfId="0" applyFont="1" applyAlignment="1">
      <alignment wrapText="1"/>
    </xf>
    <xf numFmtId="0" fontId="55" fillId="0" borderId="0" xfId="0" applyFont="1" applyAlignment="1">
      <alignment horizontal="left" vertical="top" wrapText="1"/>
    </xf>
    <xf numFmtId="0" fontId="33" fillId="0" borderId="0" xfId="0" applyFont="1" applyFill="1" applyAlignment="1">
      <alignment horizontal="left" wrapText="1"/>
    </xf>
    <xf numFmtId="0" fontId="41" fillId="0" borderId="0" xfId="0" applyFont="1" applyFill="1" applyAlignment="1">
      <alignment/>
    </xf>
    <xf numFmtId="0" fontId="40" fillId="0" borderId="0" xfId="0" applyFont="1" applyFill="1" applyAlignment="1">
      <alignment/>
    </xf>
    <xf numFmtId="0" fontId="41" fillId="0" borderId="0" xfId="0" applyFont="1" applyFill="1" applyAlignment="1">
      <alignment horizontal="left"/>
    </xf>
    <xf numFmtId="0" fontId="33" fillId="0" borderId="0" xfId="0" applyFont="1" applyFill="1" applyAlignment="1">
      <alignment horizontal="left" vertical="top" wrapText="1"/>
    </xf>
    <xf numFmtId="0" fontId="34" fillId="0" borderId="5" xfId="0" applyFont="1" applyFill="1" applyBorder="1" applyAlignment="1">
      <alignment wrapText="1"/>
    </xf>
    <xf numFmtId="0" fontId="38" fillId="0" borderId="5" xfId="0" applyFont="1" applyBorder="1" applyAlignment="1">
      <alignment wrapText="1"/>
    </xf>
    <xf numFmtId="0" fontId="39" fillId="0" borderId="5" xfId="0" applyFont="1" applyBorder="1" applyAlignment="1">
      <alignment wrapText="1"/>
    </xf>
    <xf numFmtId="0" fontId="34" fillId="0" borderId="0" xfId="0" applyFont="1" applyFill="1" applyBorder="1" applyAlignment="1">
      <alignment wrapText="1"/>
    </xf>
    <xf numFmtId="0" fontId="38" fillId="0" borderId="0" xfId="0" applyFont="1" applyBorder="1" applyAlignment="1">
      <alignment/>
    </xf>
    <xf numFmtId="0" fontId="12" fillId="0" borderId="0" xfId="0" applyFont="1" applyFill="1" applyAlignment="1">
      <alignment wrapText="1"/>
    </xf>
    <xf numFmtId="0" fontId="0" fillId="0" borderId="0" xfId="0" applyAlignment="1">
      <alignment wrapText="1"/>
    </xf>
    <xf numFmtId="0" fontId="0" fillId="0" borderId="0" xfId="0" applyAlignment="1">
      <alignment/>
    </xf>
    <xf numFmtId="0" fontId="33" fillId="0" borderId="0" xfId="0" applyFont="1" applyFill="1" applyBorder="1" applyAlignment="1">
      <alignment wrapText="1"/>
    </xf>
    <xf numFmtId="0" fontId="38" fillId="0" borderId="0" xfId="0" applyFont="1" applyAlignment="1">
      <alignment wrapText="1"/>
    </xf>
    <xf numFmtId="0" fontId="33" fillId="0" borderId="5" xfId="0" applyFont="1" applyFill="1" applyBorder="1" applyAlignment="1">
      <alignment wrapText="1"/>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3952875"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76237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xdr:row>
      <xdr:rowOff>9525</xdr:rowOff>
    </xdr:from>
    <xdr:ext cx="104775" cy="200025"/>
    <xdr:sp>
      <xdr:nvSpPr>
        <xdr:cNvPr id="2" name="TextBox 8"/>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3" name="TextBox 9"/>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4" name="TextBox 10"/>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5" name="TextBox 11"/>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6" name="TextBox 12"/>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7" name="TextBox 13"/>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8" name="TextBox 14"/>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9" name="TextBox 15"/>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10" name="TextBox 16"/>
        <xdr:cNvSpPr txBox="1">
          <a:spLocks noChangeArrowheads="1"/>
        </xdr:cNvSpPr>
      </xdr:nvSpPr>
      <xdr:spPr>
        <a:xfrm>
          <a:off x="46672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11" name="TextBox 17"/>
        <xdr:cNvSpPr txBox="1">
          <a:spLocks noChangeArrowheads="1"/>
        </xdr:cNvSpPr>
      </xdr:nvSpPr>
      <xdr:spPr>
        <a:xfrm>
          <a:off x="46672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12" name="TextBox 18"/>
        <xdr:cNvSpPr txBox="1">
          <a:spLocks noChangeArrowheads="1"/>
        </xdr:cNvSpPr>
      </xdr:nvSpPr>
      <xdr:spPr>
        <a:xfrm>
          <a:off x="46672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13" name="TextBox 19"/>
        <xdr:cNvSpPr txBox="1">
          <a:spLocks noChangeArrowheads="1"/>
        </xdr:cNvSpPr>
      </xdr:nvSpPr>
      <xdr:spPr>
        <a:xfrm>
          <a:off x="46672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4" name="TextBox 21"/>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5" name="TextBox 22"/>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6" name="TextBox 23"/>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7" name="TextBox 24"/>
        <xdr:cNvSpPr txBox="1">
          <a:spLocks noChangeArrowheads="1"/>
        </xdr:cNvSpPr>
      </xdr:nvSpPr>
      <xdr:spPr>
        <a:xfrm>
          <a:off x="376237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2971800" y="923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37814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P38"/>
  <sheetViews>
    <sheetView showGridLines="0" view="pageBreakPreview" zoomScale="75" zoomScaleSheetLayoutView="75" workbookViewId="0" topLeftCell="A1">
      <selection activeCell="L22" sqref="L22"/>
    </sheetView>
  </sheetViews>
  <sheetFormatPr defaultColWidth="11.421875" defaultRowHeight="12.75"/>
  <cols>
    <col min="1" max="1" width="3.28125" style="9" customWidth="1"/>
    <col min="2" max="2" width="0.2890625" style="9" customWidth="1"/>
    <col min="3" max="3" width="21.140625" style="9" customWidth="1"/>
    <col min="4" max="5" width="11.421875" style="9" customWidth="1"/>
    <col min="6" max="6" width="40.00390625" style="9" customWidth="1"/>
    <col min="7" max="8" width="20.8515625" style="9" customWidth="1"/>
    <col min="9" max="9" width="8.140625" style="9" customWidth="1"/>
    <col min="10" max="10" width="25.8515625" style="9" customWidth="1"/>
    <col min="11" max="16384" width="11.421875" style="9" customWidth="1"/>
  </cols>
  <sheetData>
    <row r="2" spans="1:9" ht="10.5" customHeight="1">
      <c r="A2" s="2"/>
      <c r="B2" s="2"/>
      <c r="C2" s="2"/>
      <c r="D2" s="2"/>
      <c r="E2" s="2"/>
      <c r="F2" s="2"/>
      <c r="G2" s="2"/>
      <c r="H2" s="2"/>
      <c r="I2" s="2"/>
    </row>
    <row r="3" s="2" customFormat="1" ht="21" customHeight="1"/>
    <row r="4" spans="2:9" s="2" customFormat="1" ht="29.25">
      <c r="B4" s="359" t="s">
        <v>51</v>
      </c>
      <c r="C4" s="359"/>
      <c r="D4" s="360"/>
      <c r="E4" s="360"/>
      <c r="F4" s="361"/>
      <c r="G4" s="361"/>
      <c r="H4" s="361"/>
      <c r="I4" s="361"/>
    </row>
    <row r="5" spans="1:10" ht="24.75" customHeight="1">
      <c r="A5" s="2"/>
      <c r="B5" s="359" t="s">
        <v>192</v>
      </c>
      <c r="C5" s="359"/>
      <c r="D5" s="362"/>
      <c r="E5" s="363"/>
      <c r="F5" s="364"/>
      <c r="G5" s="364"/>
      <c r="H5" s="364"/>
      <c r="I5" s="361"/>
      <c r="J5" s="2"/>
    </row>
    <row r="6" spans="1:13" ht="29.25">
      <c r="A6" s="2"/>
      <c r="B6" s="362"/>
      <c r="C6" s="362"/>
      <c r="D6" s="362"/>
      <c r="E6" s="362"/>
      <c r="F6" s="364"/>
      <c r="G6" s="364"/>
      <c r="H6" s="364"/>
      <c r="I6" s="361"/>
      <c r="J6" s="2"/>
      <c r="K6" s="10"/>
      <c r="L6" s="10"/>
      <c r="M6" s="10"/>
    </row>
    <row r="7" spans="1:13" ht="29.25">
      <c r="A7" s="2"/>
      <c r="B7" s="365" t="s">
        <v>52</v>
      </c>
      <c r="C7" s="366"/>
      <c r="D7" s="366"/>
      <c r="E7" s="366"/>
      <c r="F7" s="367"/>
      <c r="G7" s="367"/>
      <c r="H7" s="365" t="s">
        <v>119</v>
      </c>
      <c r="I7" s="367"/>
      <c r="J7" s="2"/>
      <c r="K7" s="10"/>
      <c r="L7" s="10"/>
      <c r="M7" s="10"/>
    </row>
    <row r="8" spans="1:16" s="14" customFormat="1" ht="21.75" customHeight="1">
      <c r="A8" s="2"/>
      <c r="B8" s="361"/>
      <c r="C8" s="361"/>
      <c r="D8" s="361"/>
      <c r="E8" s="361"/>
      <c r="F8" s="368"/>
      <c r="G8" s="364"/>
      <c r="H8" s="364"/>
      <c r="I8" s="361"/>
      <c r="J8" s="2"/>
      <c r="K8" s="10"/>
      <c r="L8" s="10"/>
      <c r="M8" s="10"/>
      <c r="N8" s="2"/>
      <c r="O8" s="2"/>
      <c r="P8" s="2"/>
    </row>
    <row r="9" spans="1:16" ht="30" customHeight="1">
      <c r="A9" s="2"/>
      <c r="B9" s="369" t="s">
        <v>54</v>
      </c>
      <c r="C9" s="370"/>
      <c r="D9" s="370"/>
      <c r="E9" s="370"/>
      <c r="F9" s="362"/>
      <c r="G9" s="364"/>
      <c r="H9" s="371">
        <v>2</v>
      </c>
      <c r="I9" s="361"/>
      <c r="J9" s="2"/>
      <c r="K9" s="10"/>
      <c r="L9" s="10"/>
      <c r="M9" s="10"/>
      <c r="N9" s="2"/>
      <c r="O9" s="2"/>
      <c r="P9" s="2"/>
    </row>
    <row r="10" spans="1:16" s="14" customFormat="1" ht="7.5" customHeight="1">
      <c r="A10" s="2"/>
      <c r="B10" s="360"/>
      <c r="C10" s="360"/>
      <c r="D10" s="360"/>
      <c r="E10" s="360"/>
      <c r="F10" s="360"/>
      <c r="G10" s="364"/>
      <c r="H10" s="371"/>
      <c r="I10" s="361"/>
      <c r="J10" s="2"/>
      <c r="K10" s="10"/>
      <c r="L10" s="10"/>
      <c r="M10" s="10"/>
      <c r="N10" s="2"/>
      <c r="O10" s="2"/>
      <c r="P10" s="2"/>
    </row>
    <row r="11" spans="1:16" ht="30" customHeight="1">
      <c r="A11" s="2"/>
      <c r="B11" s="369" t="s">
        <v>55</v>
      </c>
      <c r="C11" s="362"/>
      <c r="D11" s="362"/>
      <c r="E11" s="362"/>
      <c r="F11" s="362"/>
      <c r="G11" s="364"/>
      <c r="H11" s="371">
        <v>3</v>
      </c>
      <c r="I11" s="361"/>
      <c r="J11" s="2"/>
      <c r="K11" s="10"/>
      <c r="L11" s="10"/>
      <c r="M11" s="10"/>
      <c r="N11" s="2"/>
      <c r="O11" s="2"/>
      <c r="P11" s="2"/>
    </row>
    <row r="12" spans="1:16" s="14" customFormat="1" ht="7.5" customHeight="1">
      <c r="A12" s="2"/>
      <c r="B12" s="360"/>
      <c r="C12" s="360"/>
      <c r="D12" s="360"/>
      <c r="E12" s="360"/>
      <c r="F12" s="360"/>
      <c r="G12" s="364"/>
      <c r="H12" s="371"/>
      <c r="I12" s="361"/>
      <c r="J12" s="2"/>
      <c r="K12" s="10"/>
      <c r="L12" s="10"/>
      <c r="M12" s="10"/>
      <c r="N12" s="2"/>
      <c r="O12" s="2"/>
      <c r="P12" s="2"/>
    </row>
    <row r="13" spans="1:16" ht="30" customHeight="1">
      <c r="A13" s="2"/>
      <c r="B13" s="369" t="s">
        <v>85</v>
      </c>
      <c r="C13" s="356"/>
      <c r="D13" s="362"/>
      <c r="E13" s="362"/>
      <c r="F13" s="362"/>
      <c r="G13" s="364"/>
      <c r="H13" s="371">
        <v>4</v>
      </c>
      <c r="I13" s="361"/>
      <c r="J13" s="2"/>
      <c r="K13" s="10"/>
      <c r="L13" s="10"/>
      <c r="M13" s="10"/>
      <c r="N13" s="2"/>
      <c r="O13" s="2"/>
      <c r="P13" s="2"/>
    </row>
    <row r="14" spans="1:13" ht="7.5" customHeight="1">
      <c r="A14" s="2"/>
      <c r="B14" s="362"/>
      <c r="C14" s="356"/>
      <c r="D14" s="362"/>
      <c r="E14" s="362"/>
      <c r="F14" s="362"/>
      <c r="G14" s="364"/>
      <c r="H14" s="371"/>
      <c r="I14" s="357"/>
      <c r="J14" s="2"/>
      <c r="K14" s="10"/>
      <c r="L14" s="10"/>
      <c r="M14" s="10"/>
    </row>
    <row r="15" spans="1:13" ht="30" customHeight="1">
      <c r="A15" s="2"/>
      <c r="B15" s="369" t="s">
        <v>86</v>
      </c>
      <c r="C15" s="356"/>
      <c r="D15" s="362"/>
      <c r="E15" s="362"/>
      <c r="F15" s="362"/>
      <c r="G15" s="364"/>
      <c r="H15" s="358" t="s">
        <v>120</v>
      </c>
      <c r="I15" s="361"/>
      <c r="J15" s="2"/>
      <c r="K15" s="10"/>
      <c r="L15" s="10"/>
      <c r="M15" s="10"/>
    </row>
    <row r="16" spans="1:10" ht="7.5" customHeight="1">
      <c r="A16" s="2"/>
      <c r="B16" s="190"/>
      <c r="C16" s="191"/>
      <c r="D16" s="190"/>
      <c r="E16" s="190"/>
      <c r="F16" s="190"/>
      <c r="G16" s="189"/>
      <c r="H16" s="189"/>
      <c r="I16" s="192"/>
      <c r="J16" s="2"/>
    </row>
    <row r="17" spans="1:10" ht="22.5" hidden="1">
      <c r="A17" s="2"/>
      <c r="B17" s="192"/>
      <c r="C17" s="192"/>
      <c r="D17" s="192"/>
      <c r="E17" s="192"/>
      <c r="F17" s="192"/>
      <c r="G17" s="192"/>
      <c r="H17" s="192"/>
      <c r="I17" s="188"/>
      <c r="J17" s="2"/>
    </row>
    <row r="18" spans="1:10" ht="22.5" hidden="1">
      <c r="A18" s="2"/>
      <c r="B18" s="188"/>
      <c r="C18" s="188"/>
      <c r="D18" s="188"/>
      <c r="E18" s="188"/>
      <c r="F18" s="188"/>
      <c r="G18" s="188"/>
      <c r="H18" s="188"/>
      <c r="I18" s="188"/>
      <c r="J18" s="2"/>
    </row>
    <row r="19" spans="1:10" ht="22.5" hidden="1">
      <c r="A19" s="2"/>
      <c r="B19" s="193"/>
      <c r="C19" s="188"/>
      <c r="D19" s="188"/>
      <c r="E19" s="188"/>
      <c r="F19" s="188"/>
      <c r="G19" s="188"/>
      <c r="H19" s="188"/>
      <c r="I19" s="188"/>
      <c r="J19" s="2"/>
    </row>
    <row r="20" spans="1:10" ht="22.5" hidden="1">
      <c r="A20" s="2"/>
      <c r="B20" s="193"/>
      <c r="C20" s="188"/>
      <c r="D20" s="188"/>
      <c r="E20" s="188"/>
      <c r="F20" s="188"/>
      <c r="G20" s="188"/>
      <c r="H20" s="188"/>
      <c r="I20" s="188"/>
      <c r="J20" s="2"/>
    </row>
    <row r="21" spans="1:10" ht="22.5">
      <c r="A21" s="2"/>
      <c r="B21" s="193"/>
      <c r="C21" s="188"/>
      <c r="D21" s="188"/>
      <c r="E21" s="188"/>
      <c r="F21" s="188"/>
      <c r="G21" s="188"/>
      <c r="H21" s="188"/>
      <c r="I21" s="188"/>
      <c r="J21" s="2"/>
    </row>
    <row r="22" spans="1:10" ht="14.25">
      <c r="A22" s="2"/>
      <c r="B22" s="194" t="s">
        <v>50</v>
      </c>
      <c r="C22" s="2"/>
      <c r="D22" s="2"/>
      <c r="E22" s="2"/>
      <c r="F22" s="2"/>
      <c r="G22" s="2"/>
      <c r="H22" s="2"/>
      <c r="I22" s="2"/>
      <c r="J22" s="2"/>
    </row>
    <row r="23" spans="1:10" ht="12.75">
      <c r="A23" s="2"/>
      <c r="B23" s="48"/>
      <c r="C23" s="2"/>
      <c r="D23" s="2"/>
      <c r="E23" s="2"/>
      <c r="F23" s="2"/>
      <c r="G23" s="2"/>
      <c r="H23" s="2"/>
      <c r="I23" s="2"/>
      <c r="J23" s="2"/>
    </row>
    <row r="24" spans="1:10" ht="12.75">
      <c r="A24" s="2"/>
      <c r="B24" s="48"/>
      <c r="C24" s="2"/>
      <c r="D24" s="2"/>
      <c r="E24" s="2"/>
      <c r="F24" s="2"/>
      <c r="G24" s="2"/>
      <c r="H24" s="2"/>
      <c r="I24" s="2"/>
      <c r="J24" s="2"/>
    </row>
    <row r="25" spans="1:10" ht="16.5" customHeight="1">
      <c r="A25" s="2"/>
      <c r="B25" s="372" t="s">
        <v>193</v>
      </c>
      <c r="C25" s="373"/>
      <c r="D25" s="373"/>
      <c r="E25" s="373"/>
      <c r="F25" s="373"/>
      <c r="G25" s="373"/>
      <c r="H25" s="373"/>
      <c r="I25" s="373"/>
      <c r="J25" s="2"/>
    </row>
    <row r="26" spans="2:9" s="2" customFormat="1" ht="12.75">
      <c r="B26" s="373"/>
      <c r="C26" s="373"/>
      <c r="D26" s="373"/>
      <c r="E26" s="373"/>
      <c r="F26" s="373"/>
      <c r="G26" s="373"/>
      <c r="H26" s="373"/>
      <c r="I26" s="373"/>
    </row>
    <row r="27" spans="3:10" ht="28.5" customHeight="1">
      <c r="C27" s="374" t="s">
        <v>202</v>
      </c>
      <c r="D27" s="374"/>
      <c r="E27" s="374"/>
      <c r="F27" s="374"/>
      <c r="G27" s="374"/>
      <c r="H27" s="374"/>
      <c r="I27" s="374"/>
      <c r="J27" s="374"/>
    </row>
    <row r="28" spans="3:12" ht="27" customHeight="1">
      <c r="C28" s="374"/>
      <c r="D28" s="374"/>
      <c r="E28" s="374"/>
      <c r="F28" s="374"/>
      <c r="G28" s="374"/>
      <c r="H28" s="374"/>
      <c r="I28" s="374"/>
      <c r="J28" s="374"/>
      <c r="K28" s="355"/>
      <c r="L28" s="355"/>
    </row>
    <row r="29" spans="3:10" ht="52.5" customHeight="1">
      <c r="C29" s="374"/>
      <c r="D29" s="374"/>
      <c r="E29" s="374"/>
      <c r="F29" s="374"/>
      <c r="G29" s="374"/>
      <c r="H29" s="374"/>
      <c r="I29" s="374"/>
      <c r="J29" s="374"/>
    </row>
    <row r="30" spans="3:10" ht="24.75" customHeight="1">
      <c r="C30" s="374"/>
      <c r="D30" s="374"/>
      <c r="E30" s="374"/>
      <c r="F30" s="374"/>
      <c r="G30" s="374"/>
      <c r="H30" s="374"/>
      <c r="I30" s="374"/>
      <c r="J30" s="374"/>
    </row>
    <row r="31" spans="3:10" ht="12.75">
      <c r="C31" s="374"/>
      <c r="D31" s="374"/>
      <c r="E31" s="374"/>
      <c r="F31" s="374"/>
      <c r="G31" s="374"/>
      <c r="H31" s="374"/>
      <c r="I31" s="374"/>
      <c r="J31" s="374"/>
    </row>
    <row r="32" spans="3:10" ht="12.75">
      <c r="C32" s="374"/>
      <c r="D32" s="374"/>
      <c r="E32" s="374"/>
      <c r="F32" s="374"/>
      <c r="G32" s="374"/>
      <c r="H32" s="374"/>
      <c r="I32" s="374"/>
      <c r="J32" s="374"/>
    </row>
    <row r="33" ht="12.75">
      <c r="C33" s="354"/>
    </row>
    <row r="34" ht="12.75">
      <c r="C34" s="354"/>
    </row>
    <row r="35" ht="12.75">
      <c r="C35" s="354"/>
    </row>
    <row r="36" ht="12.75">
      <c r="C36" s="354"/>
    </row>
    <row r="37" ht="12.75">
      <c r="C37" s="353"/>
    </row>
    <row r="38" ht="12.75">
      <c r="C38" s="353"/>
    </row>
  </sheetData>
  <mergeCells count="2">
    <mergeCell ref="B25:I26"/>
    <mergeCell ref="C27:J32"/>
  </mergeCells>
  <printOptions/>
  <pageMargins left="0.7874015748031497" right="0.7874015748031497" top="0.984251968503937" bottom="0.984251968503937" header="0.5118110236220472" footer="0.5118110236220472"/>
  <pageSetup horizontalDpi="600" verticalDpi="600" orientation="landscape" paperSize="9" scale="79" r:id="rId2"/>
  <headerFooter alignWithMargins="0">
    <oddHeader>&amp;R&amp;G</oddHeader>
    <oddFooter>&amp;LTelekom Austria Group&amp;C13.05.2009&amp;R&amp;P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2:U41"/>
  <sheetViews>
    <sheetView showGridLines="0" view="pageBreakPreview" zoomScale="75" zoomScaleNormal="75" zoomScaleSheetLayoutView="75" workbookViewId="0" topLeftCell="A1">
      <selection activeCell="B43" sqref="B43"/>
    </sheetView>
  </sheetViews>
  <sheetFormatPr defaultColWidth="11.421875" defaultRowHeight="12.75" outlineLevelCol="1"/>
  <cols>
    <col min="1" max="1" width="0.5625" style="2" customWidth="1"/>
    <col min="2" max="2" width="58.7109375" style="2" customWidth="1"/>
    <col min="3" max="3" width="5.140625" style="2" hidden="1" customWidth="1" outlineLevel="1"/>
    <col min="4" max="4" width="13.140625" style="5" customWidth="1" collapsed="1"/>
    <col min="5" max="14" width="13.140625" style="5" customWidth="1"/>
    <col min="15" max="15" width="13.140625" style="2" customWidth="1" collapsed="1"/>
    <col min="16" max="16" width="2.140625" style="2" customWidth="1"/>
    <col min="17" max="19" width="9.140625" style="1" customWidth="1" collapsed="1"/>
    <col min="20" max="21" width="9.140625" style="1" customWidth="1" outlineLevel="1"/>
    <col min="22" max="22" width="9.140625" style="2" customWidth="1"/>
    <col min="23" max="26" width="9.140625" style="2" customWidth="1" outlineLevel="1"/>
    <col min="27" max="27" width="9.140625" style="2" customWidth="1"/>
    <col min="28" max="30" width="9.140625" style="2" customWidth="1" outlineLevel="1"/>
    <col min="31" max="31" width="9.140625" style="2" customWidth="1"/>
    <col min="32" max="35" width="9.140625" style="2" customWidth="1" outlineLevel="1"/>
    <col min="36" max="37" width="9.140625" style="2" customWidth="1"/>
    <col min="38" max="38" width="9.140625" style="2" customWidth="1" collapsed="1"/>
    <col min="39" max="41" width="9.140625" style="2" customWidth="1"/>
    <col min="42" max="42" width="9.140625" style="2" customWidth="1" collapsed="1"/>
    <col min="43" max="43" width="9.140625" style="2" customWidth="1"/>
    <col min="44" max="44" width="9.140625" style="2" customWidth="1" collapsed="1"/>
    <col min="45" max="45" width="9.140625" style="2" customWidth="1"/>
    <col min="46" max="57" width="9.140625" style="2" customWidth="1" collapsed="1"/>
    <col min="58" max="58" width="9.140625" style="2" customWidth="1"/>
    <col min="59" max="103" width="9.140625" style="2" customWidth="1" collapsed="1"/>
    <col min="104" max="16384" width="9.140625" style="2" customWidth="1"/>
  </cols>
  <sheetData>
    <row r="2" spans="1:21" s="9" customFormat="1" ht="10.5" customHeight="1">
      <c r="A2" s="2"/>
      <c r="B2" s="2"/>
      <c r="C2" s="2"/>
      <c r="D2" s="2"/>
      <c r="E2" s="2"/>
      <c r="F2" s="2"/>
      <c r="G2" s="2"/>
      <c r="H2" s="2"/>
      <c r="I2" s="2"/>
      <c r="J2" s="2"/>
      <c r="K2" s="2"/>
      <c r="L2" s="2"/>
      <c r="M2" s="2"/>
      <c r="N2" s="2"/>
      <c r="O2" s="2"/>
      <c r="P2" s="2"/>
      <c r="Q2" s="61"/>
      <c r="R2" s="61"/>
      <c r="S2" s="61"/>
      <c r="T2" s="61"/>
      <c r="U2" s="61"/>
    </row>
    <row r="3" spans="4:14" ht="10.5" customHeight="1">
      <c r="D3" s="2"/>
      <c r="E3" s="2"/>
      <c r="F3" s="2"/>
      <c r="G3" s="2"/>
      <c r="H3" s="2"/>
      <c r="I3" s="2"/>
      <c r="J3" s="2"/>
      <c r="K3" s="2"/>
      <c r="L3" s="2"/>
      <c r="M3" s="2"/>
      <c r="N3" s="2"/>
    </row>
    <row r="4" spans="2:14" ht="7.5" customHeight="1">
      <c r="B4" s="376" t="s">
        <v>54</v>
      </c>
      <c r="C4" s="377"/>
      <c r="D4" s="2"/>
      <c r="E4" s="2"/>
      <c r="F4" s="2"/>
      <c r="G4" s="2"/>
      <c r="H4" s="2"/>
      <c r="I4" s="2"/>
      <c r="J4" s="2"/>
      <c r="K4" s="2"/>
      <c r="L4" s="2"/>
      <c r="M4" s="2"/>
      <c r="N4" s="2"/>
    </row>
    <row r="5" spans="2:14" ht="12.75">
      <c r="B5" s="377"/>
      <c r="C5" s="377"/>
      <c r="D5" s="2"/>
      <c r="E5" s="2"/>
      <c r="F5" s="2"/>
      <c r="G5" s="2"/>
      <c r="H5" s="2"/>
      <c r="I5" s="2"/>
      <c r="J5" s="2"/>
      <c r="K5" s="2"/>
      <c r="L5" s="2"/>
      <c r="M5" s="2"/>
      <c r="N5" s="2"/>
    </row>
    <row r="6" spans="4:14" ht="14.25" customHeight="1">
      <c r="D6" s="2"/>
      <c r="E6" s="2"/>
      <c r="F6" s="2"/>
      <c r="G6" s="2"/>
      <c r="H6" s="2"/>
      <c r="I6" s="2"/>
      <c r="J6" s="2"/>
      <c r="K6" s="2"/>
      <c r="L6" s="2"/>
      <c r="M6" s="2"/>
      <c r="N6" s="2"/>
    </row>
    <row r="7" spans="4:15" ht="10.5" customHeight="1">
      <c r="D7" s="2"/>
      <c r="E7" s="2"/>
      <c r="F7" s="2"/>
      <c r="G7" s="2"/>
      <c r="H7" s="2"/>
      <c r="I7" s="2"/>
      <c r="J7" s="2"/>
      <c r="K7" s="2"/>
      <c r="L7" s="2"/>
      <c r="M7" s="2"/>
      <c r="N7" s="2"/>
      <c r="O7" s="131"/>
    </row>
    <row r="8" spans="1:21" s="21" customFormat="1" ht="9" customHeight="1">
      <c r="A8" s="32"/>
      <c r="B8" s="22"/>
      <c r="C8" s="32"/>
      <c r="D8" s="50">
        <v>88</v>
      </c>
      <c r="E8" s="50">
        <v>92</v>
      </c>
      <c r="F8" s="50">
        <v>100</v>
      </c>
      <c r="G8" s="50">
        <v>108</v>
      </c>
      <c r="H8" s="50">
        <v>112</v>
      </c>
      <c r="I8" s="50">
        <v>116</v>
      </c>
      <c r="J8" s="50">
        <v>120</v>
      </c>
      <c r="K8" s="50">
        <v>128</v>
      </c>
      <c r="L8" s="50">
        <v>136</v>
      </c>
      <c r="M8" s="50">
        <v>140</v>
      </c>
      <c r="N8" s="50">
        <v>144</v>
      </c>
      <c r="O8" s="23"/>
      <c r="P8" s="2"/>
      <c r="Q8" s="23"/>
      <c r="R8" s="23"/>
      <c r="S8" s="23"/>
      <c r="T8" s="23"/>
      <c r="U8" s="23"/>
    </row>
    <row r="9" spans="1:21" s="18" customFormat="1" ht="14.25">
      <c r="A9" s="196" t="s">
        <v>8</v>
      </c>
      <c r="B9" s="197"/>
      <c r="C9" s="198"/>
      <c r="D9" s="271" t="s">
        <v>92</v>
      </c>
      <c r="E9" s="271" t="s">
        <v>95</v>
      </c>
      <c r="F9" s="271" t="s">
        <v>98</v>
      </c>
      <c r="G9" s="271" t="s">
        <v>102</v>
      </c>
      <c r="H9" s="271" t="s">
        <v>144</v>
      </c>
      <c r="I9" s="200" t="s">
        <v>125</v>
      </c>
      <c r="J9" s="271" t="s">
        <v>128</v>
      </c>
      <c r="K9" s="271" t="s">
        <v>130</v>
      </c>
      <c r="L9" s="271" t="s">
        <v>136</v>
      </c>
      <c r="M9" s="271">
        <v>2008</v>
      </c>
      <c r="N9" s="200" t="s">
        <v>158</v>
      </c>
      <c r="O9" s="271" t="s">
        <v>53</v>
      </c>
      <c r="P9" s="2"/>
      <c r="Q9" s="1"/>
      <c r="R9" s="1"/>
      <c r="S9" s="1"/>
      <c r="T9" s="1"/>
      <c r="U9" s="1"/>
    </row>
    <row r="10" spans="1:15" ht="12" customHeight="1">
      <c r="A10" s="94"/>
      <c r="B10" s="80"/>
      <c r="C10" s="31"/>
      <c r="D10" s="66"/>
      <c r="E10" s="66"/>
      <c r="F10" s="66"/>
      <c r="G10" s="66"/>
      <c r="H10" s="66"/>
      <c r="I10" s="136"/>
      <c r="J10" s="66"/>
      <c r="K10" s="66"/>
      <c r="L10" s="66"/>
      <c r="M10" s="66"/>
      <c r="N10" s="136"/>
      <c r="O10" s="277"/>
    </row>
    <row r="11" spans="1:15" s="18" customFormat="1" ht="15" customHeight="1">
      <c r="A11" s="202" t="s">
        <v>47</v>
      </c>
      <c r="B11" s="203"/>
      <c r="C11" s="198"/>
      <c r="D11" s="272"/>
      <c r="E11" s="272"/>
      <c r="F11" s="272"/>
      <c r="G11" s="272"/>
      <c r="H11" s="272"/>
      <c r="I11" s="206"/>
      <c r="J11" s="272"/>
      <c r="K11" s="272"/>
      <c r="L11" s="272"/>
      <c r="M11" s="272"/>
      <c r="N11" s="206"/>
      <c r="O11" s="272"/>
    </row>
    <row r="12" spans="1:15" ht="12.75">
      <c r="A12" s="94"/>
      <c r="B12" s="94" t="s">
        <v>85</v>
      </c>
      <c r="C12" s="26">
        <v>1.1</v>
      </c>
      <c r="D12" s="66">
        <v>510.8</v>
      </c>
      <c r="E12" s="66">
        <v>533.4</v>
      </c>
      <c r="F12" s="66">
        <v>541.4</v>
      </c>
      <c r="G12" s="66">
        <v>547.4</v>
      </c>
      <c r="H12" s="66">
        <v>2133</v>
      </c>
      <c r="I12" s="136">
        <v>521.9</v>
      </c>
      <c r="J12" s="66">
        <v>521.9</v>
      </c>
      <c r="K12" s="66">
        <v>496.9</v>
      </c>
      <c r="L12" s="66">
        <v>498.1</v>
      </c>
      <c r="M12" s="66">
        <v>2038.8</v>
      </c>
      <c r="N12" s="136">
        <v>469.5</v>
      </c>
      <c r="O12" s="322">
        <f>N12/I12-1</f>
        <v>-0.10040237593408696</v>
      </c>
    </row>
    <row r="13" spans="1:21" s="36" customFormat="1" ht="12.75">
      <c r="A13" s="195"/>
      <c r="B13" s="94" t="s">
        <v>87</v>
      </c>
      <c r="C13" s="62">
        <v>1.2</v>
      </c>
      <c r="D13" s="66">
        <v>694.1</v>
      </c>
      <c r="E13" s="66">
        <v>739.5</v>
      </c>
      <c r="F13" s="66">
        <v>805.3</v>
      </c>
      <c r="G13" s="66">
        <v>796.2</v>
      </c>
      <c r="H13" s="66">
        <v>3035.1</v>
      </c>
      <c r="I13" s="136">
        <v>796.5</v>
      </c>
      <c r="J13" s="66">
        <v>814.3</v>
      </c>
      <c r="K13" s="66">
        <v>895.7</v>
      </c>
      <c r="L13" s="66">
        <v>884.4</v>
      </c>
      <c r="M13" s="66">
        <v>3390.9</v>
      </c>
      <c r="N13" s="136">
        <v>790.3</v>
      </c>
      <c r="O13" s="322">
        <f>N13/I13-1</f>
        <v>-0.007784055241682464</v>
      </c>
      <c r="P13" s="2"/>
      <c r="Q13" s="62"/>
      <c r="R13" s="62"/>
      <c r="S13" s="62"/>
      <c r="T13" s="62"/>
      <c r="U13" s="62"/>
    </row>
    <row r="14" spans="1:21" s="18" customFormat="1" ht="12.75">
      <c r="A14" s="94"/>
      <c r="B14" s="203" t="s">
        <v>84</v>
      </c>
      <c r="C14" s="208" t="s">
        <v>24</v>
      </c>
      <c r="D14" s="245">
        <v>-59.100000000000094</v>
      </c>
      <c r="E14" s="245">
        <v>-64.8999999999999</v>
      </c>
      <c r="F14" s="245">
        <v>-69.6</v>
      </c>
      <c r="G14" s="245">
        <v>-55.50000000000054</v>
      </c>
      <c r="H14" s="245">
        <v>-249.10000000000053</v>
      </c>
      <c r="I14" s="210">
        <v>-58.8</v>
      </c>
      <c r="J14" s="245">
        <v>-60</v>
      </c>
      <c r="K14" s="245">
        <v>-64.6</v>
      </c>
      <c r="L14" s="245">
        <v>-76</v>
      </c>
      <c r="M14" s="245">
        <v>-259.4</v>
      </c>
      <c r="N14" s="210">
        <v>-62.7</v>
      </c>
      <c r="O14" s="323">
        <f>N14/I14-1</f>
        <v>0.06632653061224492</v>
      </c>
      <c r="P14" s="2"/>
      <c r="Q14" s="1"/>
      <c r="R14" s="1"/>
      <c r="S14" s="1"/>
      <c r="T14" s="1"/>
      <c r="U14" s="1"/>
    </row>
    <row r="15" spans="1:16" s="6" customFormat="1" ht="14.25" customHeight="1">
      <c r="A15" s="80"/>
      <c r="B15" s="80" t="s">
        <v>47</v>
      </c>
      <c r="C15" s="57">
        <v>1.4</v>
      </c>
      <c r="D15" s="68">
        <v>1145.8</v>
      </c>
      <c r="E15" s="68">
        <v>1208</v>
      </c>
      <c r="F15" s="68">
        <v>1277.1</v>
      </c>
      <c r="G15" s="68">
        <v>1288.1</v>
      </c>
      <c r="H15" s="68">
        <v>4919</v>
      </c>
      <c r="I15" s="135">
        <v>1259.6</v>
      </c>
      <c r="J15" s="68">
        <v>1276.2</v>
      </c>
      <c r="K15" s="68">
        <v>1328</v>
      </c>
      <c r="L15" s="68">
        <v>1306.5</v>
      </c>
      <c r="M15" s="68">
        <v>5170.3</v>
      </c>
      <c r="N15" s="135">
        <v>1197.1</v>
      </c>
      <c r="O15" s="324">
        <f>N15/I15-1</f>
        <v>-0.04961892664337886</v>
      </c>
      <c r="P15" s="2"/>
    </row>
    <row r="16" spans="1:15" s="1" customFormat="1" ht="12.75">
      <c r="A16" s="94"/>
      <c r="B16" s="80"/>
      <c r="C16" s="57"/>
      <c r="D16" s="66"/>
      <c r="E16" s="66"/>
      <c r="F16" s="66"/>
      <c r="G16" s="66"/>
      <c r="H16" s="66"/>
      <c r="I16" s="136"/>
      <c r="J16" s="66"/>
      <c r="K16" s="66"/>
      <c r="L16" s="66"/>
      <c r="M16" s="66"/>
      <c r="N16" s="136"/>
      <c r="O16" s="325"/>
    </row>
    <row r="17" spans="1:15" s="18" customFormat="1" ht="14.25">
      <c r="A17" s="202" t="s">
        <v>132</v>
      </c>
      <c r="B17" s="197"/>
      <c r="C17" s="208"/>
      <c r="D17" s="274"/>
      <c r="E17" s="274"/>
      <c r="F17" s="274"/>
      <c r="G17" s="274"/>
      <c r="H17" s="274"/>
      <c r="I17" s="211"/>
      <c r="J17" s="274"/>
      <c r="K17" s="274"/>
      <c r="L17" s="274"/>
      <c r="M17" s="274"/>
      <c r="N17" s="211"/>
      <c r="O17" s="326"/>
    </row>
    <row r="18" spans="1:15" ht="12.75">
      <c r="A18" s="94"/>
      <c r="B18" s="94" t="s">
        <v>137</v>
      </c>
      <c r="C18" s="26">
        <v>2.1</v>
      </c>
      <c r="D18" s="66">
        <v>194.4</v>
      </c>
      <c r="E18" s="66">
        <v>187.7</v>
      </c>
      <c r="F18" s="66">
        <v>186.6</v>
      </c>
      <c r="G18" s="66">
        <v>135.7</v>
      </c>
      <c r="H18" s="66">
        <v>704.4</v>
      </c>
      <c r="I18" s="136">
        <v>156.9</v>
      </c>
      <c r="J18" s="66">
        <v>155.5</v>
      </c>
      <c r="K18" s="66">
        <v>166</v>
      </c>
      <c r="L18" s="66">
        <v>-499.2</v>
      </c>
      <c r="M18" s="66">
        <v>-20.8</v>
      </c>
      <c r="N18" s="136">
        <v>157.8</v>
      </c>
      <c r="O18" s="322">
        <f>N18/I18-1</f>
        <v>0.005736137667303964</v>
      </c>
    </row>
    <row r="19" spans="1:15" ht="12.75">
      <c r="A19" s="94"/>
      <c r="B19" s="94" t="s">
        <v>87</v>
      </c>
      <c r="C19" s="26">
        <v>2.2</v>
      </c>
      <c r="D19" s="66">
        <v>286.8</v>
      </c>
      <c r="E19" s="66">
        <v>293.1</v>
      </c>
      <c r="F19" s="66">
        <v>339.6</v>
      </c>
      <c r="G19" s="66">
        <v>240.6</v>
      </c>
      <c r="H19" s="66">
        <v>1160.1</v>
      </c>
      <c r="I19" s="136">
        <v>333.4</v>
      </c>
      <c r="J19" s="66">
        <v>319.4</v>
      </c>
      <c r="K19" s="66">
        <v>376.8</v>
      </c>
      <c r="L19" s="66">
        <v>295.7</v>
      </c>
      <c r="M19" s="66">
        <v>1325.3</v>
      </c>
      <c r="N19" s="136">
        <v>306.3</v>
      </c>
      <c r="O19" s="322">
        <f>N19/I19-1</f>
        <v>-0.08128374325134968</v>
      </c>
    </row>
    <row r="20" spans="1:21" s="18" customFormat="1" ht="12.75">
      <c r="A20" s="94"/>
      <c r="B20" s="203" t="s">
        <v>84</v>
      </c>
      <c r="C20" s="208">
        <v>2.3</v>
      </c>
      <c r="D20" s="245">
        <v>-5.300000000000023</v>
      </c>
      <c r="E20" s="245">
        <v>-14.9</v>
      </c>
      <c r="F20" s="245">
        <v>-4.7</v>
      </c>
      <c r="G20" s="245">
        <v>-5.499999999999897</v>
      </c>
      <c r="H20" s="245">
        <v>-30.3999999999999</v>
      </c>
      <c r="I20" s="210">
        <v>-4.6</v>
      </c>
      <c r="J20" s="245">
        <v>-6.4</v>
      </c>
      <c r="K20" s="245">
        <v>-4.600000000000101</v>
      </c>
      <c r="L20" s="245">
        <v>-8.099999999999898</v>
      </c>
      <c r="M20" s="245">
        <v>-23.7</v>
      </c>
      <c r="N20" s="210">
        <v>-9.300000000000022</v>
      </c>
      <c r="O20" s="322">
        <f>N20/I20-1</f>
        <v>1.0217391304347876</v>
      </c>
      <c r="P20" s="2"/>
      <c r="Q20" s="1"/>
      <c r="R20" s="1"/>
      <c r="S20" s="1"/>
      <c r="T20" s="1"/>
      <c r="U20" s="1"/>
    </row>
    <row r="21" spans="1:16" s="6" customFormat="1" ht="12.75" customHeight="1">
      <c r="A21" s="80"/>
      <c r="B21" s="80" t="s">
        <v>138</v>
      </c>
      <c r="C21" s="57">
        <v>2.4</v>
      </c>
      <c r="D21" s="68">
        <v>476</v>
      </c>
      <c r="E21" s="68">
        <v>465.8</v>
      </c>
      <c r="F21" s="68">
        <v>521.5</v>
      </c>
      <c r="G21" s="68">
        <v>370.8</v>
      </c>
      <c r="H21" s="68">
        <v>1834.1</v>
      </c>
      <c r="I21" s="135">
        <v>485.7</v>
      </c>
      <c r="J21" s="68">
        <v>468.5</v>
      </c>
      <c r="K21" s="68">
        <v>538.2</v>
      </c>
      <c r="L21" s="68">
        <v>-211.6</v>
      </c>
      <c r="M21" s="68">
        <v>1280.8</v>
      </c>
      <c r="N21" s="135">
        <v>454.8</v>
      </c>
      <c r="O21" s="330">
        <f>N21/I21-1</f>
        <v>-0.06361951822112422</v>
      </c>
      <c r="P21" s="2"/>
    </row>
    <row r="22" spans="1:15" s="1" customFormat="1" ht="12.75">
      <c r="A22" s="94"/>
      <c r="B22" s="80"/>
      <c r="C22" s="57"/>
      <c r="D22" s="70"/>
      <c r="E22" s="70"/>
      <c r="F22" s="70"/>
      <c r="G22" s="70"/>
      <c r="H22" s="70"/>
      <c r="I22" s="147"/>
      <c r="J22" s="70"/>
      <c r="K22" s="70"/>
      <c r="L22" s="70"/>
      <c r="M22" s="70"/>
      <c r="N22" s="147"/>
      <c r="O22" s="325"/>
    </row>
    <row r="23" spans="1:15" s="97" customFormat="1" ht="14.25">
      <c r="A23" s="202" t="s">
        <v>133</v>
      </c>
      <c r="B23" s="202"/>
      <c r="C23" s="202"/>
      <c r="D23" s="274"/>
      <c r="E23" s="274"/>
      <c r="F23" s="274"/>
      <c r="G23" s="274"/>
      <c r="H23" s="274"/>
      <c r="I23" s="212"/>
      <c r="J23" s="274"/>
      <c r="K23" s="274"/>
      <c r="L23" s="274"/>
      <c r="M23" s="274"/>
      <c r="N23" s="212"/>
      <c r="O23" s="326"/>
    </row>
    <row r="24" spans="1:15" ht="12.75">
      <c r="A24" s="94"/>
      <c r="B24" s="94" t="s">
        <v>137</v>
      </c>
      <c r="C24" s="26">
        <v>3.1</v>
      </c>
      <c r="D24" s="66">
        <v>55.7</v>
      </c>
      <c r="E24" s="66">
        <v>44.7</v>
      </c>
      <c r="F24" s="66">
        <v>57.1</v>
      </c>
      <c r="G24" s="66">
        <v>-6.900000000000006</v>
      </c>
      <c r="H24" s="66">
        <v>150.6</v>
      </c>
      <c r="I24" s="136">
        <v>29.9</v>
      </c>
      <c r="J24" s="66">
        <v>23.1</v>
      </c>
      <c r="K24" s="66">
        <v>47.4</v>
      </c>
      <c r="L24" s="66">
        <v>-630.7</v>
      </c>
      <c r="M24" s="66">
        <v>-530.3</v>
      </c>
      <c r="N24" s="136">
        <v>45</v>
      </c>
      <c r="O24" s="322">
        <f>N24/I24-1</f>
        <v>0.5050167224080266</v>
      </c>
    </row>
    <row r="25" spans="1:15" ht="12.75">
      <c r="A25" s="94"/>
      <c r="B25" s="94" t="s">
        <v>87</v>
      </c>
      <c r="C25" s="26">
        <v>3.2</v>
      </c>
      <c r="D25" s="66">
        <v>161.7</v>
      </c>
      <c r="E25" s="66">
        <v>167.5</v>
      </c>
      <c r="F25" s="66">
        <v>205.6</v>
      </c>
      <c r="G25" s="66">
        <v>85.2</v>
      </c>
      <c r="H25" s="66">
        <v>620</v>
      </c>
      <c r="I25" s="136">
        <v>176.9</v>
      </c>
      <c r="J25" s="66">
        <v>157.3</v>
      </c>
      <c r="K25" s="66">
        <v>217.1</v>
      </c>
      <c r="L25" s="66">
        <v>122.7</v>
      </c>
      <c r="M25" s="66">
        <v>674</v>
      </c>
      <c r="N25" s="136">
        <v>144.1</v>
      </c>
      <c r="O25" s="322">
        <f>N25/I25-1</f>
        <v>-0.18541548897682314</v>
      </c>
    </row>
    <row r="26" spans="1:21" s="18" customFormat="1" ht="12.75">
      <c r="A26" s="94"/>
      <c r="B26" s="203" t="s">
        <v>84</v>
      </c>
      <c r="C26" s="208">
        <v>3.3</v>
      </c>
      <c r="D26" s="245">
        <v>-5.6</v>
      </c>
      <c r="E26" s="245">
        <v>-14.4</v>
      </c>
      <c r="F26" s="245">
        <v>-4.6</v>
      </c>
      <c r="G26" s="245">
        <v>-5.4</v>
      </c>
      <c r="H26" s="245">
        <v>-30</v>
      </c>
      <c r="I26" s="210">
        <v>-4.5</v>
      </c>
      <c r="J26" s="245">
        <v>-6.3</v>
      </c>
      <c r="K26" s="245">
        <v>-4.5</v>
      </c>
      <c r="L26" s="245">
        <v>-7.7</v>
      </c>
      <c r="M26" s="245">
        <v>-23</v>
      </c>
      <c r="N26" s="210">
        <v>-9</v>
      </c>
      <c r="O26" s="323">
        <f>N26/I26-1</f>
        <v>1</v>
      </c>
      <c r="P26" s="2"/>
      <c r="Q26" s="1"/>
      <c r="R26" s="1"/>
      <c r="S26" s="1"/>
      <c r="T26" s="1"/>
      <c r="U26" s="1"/>
    </row>
    <row r="27" spans="1:16" s="6" customFormat="1" ht="12.75">
      <c r="A27" s="213"/>
      <c r="B27" s="80" t="s">
        <v>139</v>
      </c>
      <c r="C27" s="57">
        <v>3.4</v>
      </c>
      <c r="D27" s="68">
        <v>211.8</v>
      </c>
      <c r="E27" s="68">
        <v>197.8</v>
      </c>
      <c r="F27" s="68">
        <v>258.1</v>
      </c>
      <c r="G27" s="68">
        <v>72.89999999999986</v>
      </c>
      <c r="H27" s="68">
        <v>740.6</v>
      </c>
      <c r="I27" s="135">
        <v>202.3</v>
      </c>
      <c r="J27" s="68">
        <v>174.1</v>
      </c>
      <c r="K27" s="68">
        <v>260</v>
      </c>
      <c r="L27" s="68">
        <v>-515.7</v>
      </c>
      <c r="M27" s="68">
        <v>120.7</v>
      </c>
      <c r="N27" s="135">
        <v>180.1</v>
      </c>
      <c r="O27" s="330">
        <f>N27/I27-1</f>
        <v>-0.10973801285219964</v>
      </c>
      <c r="P27" s="2"/>
    </row>
    <row r="28" spans="1:15" s="1" customFormat="1" ht="11.25" customHeight="1">
      <c r="A28" s="94"/>
      <c r="B28" s="94"/>
      <c r="C28" s="26"/>
      <c r="D28" s="70"/>
      <c r="E28" s="70"/>
      <c r="F28" s="70"/>
      <c r="G28" s="70"/>
      <c r="H28" s="70"/>
      <c r="I28" s="147"/>
      <c r="J28" s="70"/>
      <c r="K28" s="70"/>
      <c r="L28" s="70"/>
      <c r="M28" s="70"/>
      <c r="N28" s="147"/>
      <c r="O28" s="325"/>
    </row>
    <row r="29" spans="1:15" s="97" customFormat="1" ht="14.25">
      <c r="A29" s="202" t="s">
        <v>46</v>
      </c>
      <c r="B29" s="202"/>
      <c r="C29" s="202"/>
      <c r="D29" s="274"/>
      <c r="E29" s="274"/>
      <c r="F29" s="274"/>
      <c r="G29" s="274"/>
      <c r="H29" s="274"/>
      <c r="I29" s="212"/>
      <c r="J29" s="274"/>
      <c r="K29" s="274"/>
      <c r="L29" s="274"/>
      <c r="M29" s="274"/>
      <c r="N29" s="212"/>
      <c r="O29" s="326"/>
    </row>
    <row r="30" spans="1:15" ht="12.75">
      <c r="A30" s="94"/>
      <c r="B30" s="94" t="s">
        <v>85</v>
      </c>
      <c r="C30" s="26" t="s">
        <v>159</v>
      </c>
      <c r="D30" s="66">
        <v>59.4</v>
      </c>
      <c r="E30" s="66">
        <v>64.5</v>
      </c>
      <c r="F30" s="66">
        <v>64.9</v>
      </c>
      <c r="G30" s="66">
        <v>135.7</v>
      </c>
      <c r="H30" s="66">
        <v>324.5</v>
      </c>
      <c r="I30" s="136">
        <v>68.1</v>
      </c>
      <c r="J30" s="66">
        <v>64.4</v>
      </c>
      <c r="K30" s="66">
        <v>48.7</v>
      </c>
      <c r="L30" s="66">
        <v>82.3</v>
      </c>
      <c r="M30" s="66">
        <v>263.5</v>
      </c>
      <c r="N30" s="136">
        <v>33.5</v>
      </c>
      <c r="O30" s="322">
        <f>N30/I30-1</f>
        <v>-0.5080763582966226</v>
      </c>
    </row>
    <row r="31" spans="1:15" ht="12.75">
      <c r="A31" s="94"/>
      <c r="B31" s="94" t="s">
        <v>86</v>
      </c>
      <c r="C31" s="26" t="s">
        <v>161</v>
      </c>
      <c r="D31" s="66">
        <v>107.9</v>
      </c>
      <c r="E31" s="66">
        <v>144.9</v>
      </c>
      <c r="F31" s="66">
        <v>93.2</v>
      </c>
      <c r="G31" s="66">
        <v>180.8</v>
      </c>
      <c r="H31" s="66">
        <v>526.8</v>
      </c>
      <c r="I31" s="136">
        <v>91.5</v>
      </c>
      <c r="J31" s="66">
        <v>126.3</v>
      </c>
      <c r="K31" s="66">
        <v>135.3</v>
      </c>
      <c r="L31" s="66">
        <v>193.2</v>
      </c>
      <c r="M31" s="66">
        <v>546.3</v>
      </c>
      <c r="N31" s="136">
        <v>82.5</v>
      </c>
      <c r="O31" s="322">
        <f>N31/I31-1</f>
        <v>-0.09836065573770492</v>
      </c>
    </row>
    <row r="32" spans="1:16" s="6" customFormat="1" ht="15" customHeight="1">
      <c r="A32" s="80"/>
      <c r="B32" s="80" t="s">
        <v>160</v>
      </c>
      <c r="C32" s="57" t="s">
        <v>27</v>
      </c>
      <c r="D32" s="68">
        <v>167.3</v>
      </c>
      <c r="E32" s="68">
        <v>209.4</v>
      </c>
      <c r="F32" s="68">
        <v>158.1</v>
      </c>
      <c r="G32" s="68">
        <v>316.5</v>
      </c>
      <c r="H32" s="68">
        <v>851.3</v>
      </c>
      <c r="I32" s="135">
        <v>159.6</v>
      </c>
      <c r="J32" s="68">
        <v>190.7</v>
      </c>
      <c r="K32" s="68">
        <v>184</v>
      </c>
      <c r="L32" s="68">
        <v>273.3</v>
      </c>
      <c r="M32" s="68">
        <v>807.6</v>
      </c>
      <c r="N32" s="135">
        <v>116</v>
      </c>
      <c r="O32" s="324">
        <f>N32/I32-1</f>
        <v>-0.27318295739348364</v>
      </c>
      <c r="P32" s="2"/>
    </row>
    <row r="33" spans="1:15" ht="12.75">
      <c r="A33" s="90"/>
      <c r="B33" s="123" t="s">
        <v>194</v>
      </c>
      <c r="C33" s="2" t="s">
        <v>162</v>
      </c>
      <c r="D33" s="184">
        <v>121.7</v>
      </c>
      <c r="E33" s="184">
        <v>170.2</v>
      </c>
      <c r="F33" s="184">
        <v>125</v>
      </c>
      <c r="G33" s="342">
        <v>220.6</v>
      </c>
      <c r="H33" s="342">
        <v>637.5</v>
      </c>
      <c r="I33" s="136">
        <v>122.2</v>
      </c>
      <c r="J33" s="342">
        <v>152.4</v>
      </c>
      <c r="K33" s="342">
        <v>141.1</v>
      </c>
      <c r="L33" s="342">
        <v>176.2</v>
      </c>
      <c r="M33" s="342">
        <v>591.9</v>
      </c>
      <c r="N33" s="136">
        <v>81</v>
      </c>
      <c r="O33" s="322">
        <f>N33/I33-1</f>
        <v>-0.3371522094926349</v>
      </c>
    </row>
    <row r="34" spans="1:15" ht="12.75">
      <c r="A34" s="90"/>
      <c r="B34" s="123" t="s">
        <v>195</v>
      </c>
      <c r="C34" s="2" t="s">
        <v>163</v>
      </c>
      <c r="D34" s="184">
        <v>45.6</v>
      </c>
      <c r="E34" s="184">
        <v>39.2</v>
      </c>
      <c r="F34" s="184">
        <v>33.1</v>
      </c>
      <c r="G34" s="342">
        <v>95.9</v>
      </c>
      <c r="H34" s="342">
        <v>213.8</v>
      </c>
      <c r="I34" s="136">
        <v>37.4</v>
      </c>
      <c r="J34" s="342">
        <v>38.3</v>
      </c>
      <c r="K34" s="342">
        <v>42.9</v>
      </c>
      <c r="L34" s="342">
        <v>99.3</v>
      </c>
      <c r="M34" s="342">
        <v>217.9</v>
      </c>
      <c r="N34" s="136">
        <v>35</v>
      </c>
      <c r="O34" s="322">
        <f>N34/I34-1</f>
        <v>-0.06417112299465233</v>
      </c>
    </row>
    <row r="35" spans="1:15" ht="27" customHeight="1">
      <c r="A35" s="375" t="s">
        <v>147</v>
      </c>
      <c r="B35" s="375"/>
      <c r="C35" s="375"/>
      <c r="D35" s="375"/>
      <c r="E35" s="375"/>
      <c r="F35" s="375"/>
      <c r="G35" s="375"/>
      <c r="H35" s="375"/>
      <c r="I35" s="375"/>
      <c r="J35" s="375"/>
      <c r="K35" s="375"/>
      <c r="L35" s="375"/>
      <c r="M35" s="375"/>
      <c r="N35" s="375"/>
      <c r="O35" s="375"/>
    </row>
    <row r="36" spans="1:21" s="44" customFormat="1" ht="26.25" customHeight="1">
      <c r="A36" s="375" t="s">
        <v>143</v>
      </c>
      <c r="B36" s="375"/>
      <c r="C36" s="375"/>
      <c r="D36" s="375"/>
      <c r="E36" s="375"/>
      <c r="F36" s="375"/>
      <c r="G36" s="375"/>
      <c r="H36" s="375"/>
      <c r="I36" s="375"/>
      <c r="J36" s="375"/>
      <c r="K36" s="375"/>
      <c r="L36" s="375"/>
      <c r="M36" s="375"/>
      <c r="N36" s="375"/>
      <c r="O36" s="375"/>
      <c r="P36" s="2"/>
      <c r="Q36" s="63"/>
      <c r="R36" s="63"/>
      <c r="S36" s="63"/>
      <c r="T36" s="63"/>
      <c r="U36" s="63"/>
    </row>
    <row r="37" ht="14.25" customHeight="1"/>
    <row r="38" ht="14.25" customHeight="1"/>
    <row r="39" ht="15" customHeight="1"/>
    <row r="40" spans="2:3" ht="12.75">
      <c r="B40" s="10"/>
      <c r="C40" s="10"/>
    </row>
    <row r="41" spans="2:3" ht="12.75">
      <c r="B41" s="10"/>
      <c r="C41" s="10"/>
    </row>
  </sheetData>
  <mergeCells count="3">
    <mergeCell ref="A36:O36"/>
    <mergeCell ref="B4:C5"/>
    <mergeCell ref="A35:O35"/>
  </mergeCells>
  <conditionalFormatting sqref="A13 Q13:IV13 C13 D28:O28 D22:O22">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58" r:id="rId3"/>
  <headerFooter alignWithMargins="0">
    <oddHeader>&amp;R&amp;G</oddHeader>
    <oddFooter>&amp;LTelekom Austria Group&amp;C13.05.2009&amp;R&amp;P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W48"/>
  <sheetViews>
    <sheetView showGridLines="0" view="pageBreakPreview" zoomScale="75" zoomScaleNormal="75" zoomScaleSheetLayoutView="75" workbookViewId="0" topLeftCell="A1">
      <selection activeCell="F52" sqref="F52"/>
    </sheetView>
  </sheetViews>
  <sheetFormatPr defaultColWidth="11.421875" defaultRowHeight="12.75" outlineLevelCol="1"/>
  <cols>
    <col min="1" max="1" width="4.57421875" style="2" customWidth="1"/>
    <col min="2" max="2" width="3.140625" style="2" customWidth="1"/>
    <col min="3" max="3" width="48.7109375" style="2" customWidth="1"/>
    <col min="4" max="4" width="5.7109375" style="5" hidden="1" customWidth="1" outlineLevel="1"/>
    <col min="5" max="5" width="13.57421875" style="51" customWidth="1" collapsed="1"/>
    <col min="6" max="15" width="13.57421875" style="51" customWidth="1"/>
    <col min="16" max="16" width="13.57421875" style="294" customWidth="1"/>
    <col min="17" max="17" width="5.57421875" style="2" customWidth="1"/>
    <col min="18" max="20" width="9.140625" style="1" customWidth="1" collapsed="1"/>
    <col min="21" max="29" width="9.140625" style="2" customWidth="1" collapsed="1"/>
    <col min="30" max="31" width="9.140625" style="2" hidden="1" customWidth="1" outlineLevel="1"/>
    <col min="32" max="32" width="9.140625" style="2" customWidth="1" collapsed="1"/>
    <col min="33" max="36" width="9.140625" style="2" hidden="1" customWidth="1" outlineLevel="1"/>
    <col min="37" max="37" width="9.140625" style="2" customWidth="1" collapsed="1"/>
    <col min="38" max="40" width="9.140625" style="2" hidden="1" customWidth="1" outlineLevel="1"/>
    <col min="41" max="41" width="9.140625" style="2" customWidth="1" collapsed="1"/>
    <col min="42" max="45" width="9.140625" style="2" hidden="1" customWidth="1" outlineLevel="1"/>
    <col min="46" max="46" width="9.140625" style="2" customWidth="1" collapsed="1"/>
    <col min="47" max="47" width="9.140625" style="2" customWidth="1"/>
    <col min="48" max="48" width="9.140625" style="2" customWidth="1" collapsed="1"/>
    <col min="49" max="51" width="9.140625" style="2" customWidth="1"/>
    <col min="52" max="52" width="9.140625" style="2" customWidth="1" collapsed="1"/>
    <col min="53" max="53" width="9.140625" style="2" customWidth="1"/>
    <col min="54" max="54" width="9.140625" style="2" customWidth="1" collapsed="1"/>
    <col min="55" max="55" width="9.140625" style="2" customWidth="1"/>
    <col min="56" max="67" width="9.140625" style="2" customWidth="1" collapsed="1"/>
    <col min="68" max="68" width="9.140625" style="2" customWidth="1"/>
    <col min="69" max="113" width="9.140625" style="2" customWidth="1" collapsed="1"/>
    <col min="114" max="16384" width="9.140625" style="2" customWidth="1"/>
  </cols>
  <sheetData>
    <row r="2" spans="4:16" ht="12.75" customHeight="1">
      <c r="D2" s="2"/>
      <c r="E2" s="2"/>
      <c r="F2" s="2"/>
      <c r="G2" s="2"/>
      <c r="H2" s="2"/>
      <c r="I2" s="2"/>
      <c r="J2" s="2"/>
      <c r="K2" s="2"/>
      <c r="L2" s="2"/>
      <c r="M2" s="2"/>
      <c r="N2" s="2"/>
      <c r="O2" s="2"/>
      <c r="P2" s="283"/>
    </row>
    <row r="3" spans="5:15" ht="12.75">
      <c r="E3" s="5"/>
      <c r="F3" s="5"/>
      <c r="G3" s="5"/>
      <c r="H3" s="5"/>
      <c r="I3" s="5"/>
      <c r="J3" s="5"/>
      <c r="K3" s="5"/>
      <c r="L3" s="5"/>
      <c r="M3" s="5"/>
      <c r="N3" s="5"/>
      <c r="O3" s="5"/>
    </row>
    <row r="4" spans="2:4" ht="15" customHeight="1">
      <c r="B4" s="378" t="s">
        <v>55</v>
      </c>
      <c r="C4" s="378"/>
      <c r="D4" s="98"/>
    </row>
    <row r="5" spans="2:23" ht="11.25" customHeight="1">
      <c r="B5" s="378"/>
      <c r="C5" s="378"/>
      <c r="D5" s="98"/>
      <c r="E5" s="52"/>
      <c r="F5" s="52"/>
      <c r="G5" s="52"/>
      <c r="H5" s="52"/>
      <c r="I5" s="52"/>
      <c r="J5" s="52"/>
      <c r="K5" s="52"/>
      <c r="L5" s="313">
        <v>132</v>
      </c>
      <c r="M5" s="313">
        <v>140</v>
      </c>
      <c r="N5" s="313">
        <v>140</v>
      </c>
      <c r="O5" s="313">
        <v>144</v>
      </c>
      <c r="P5" s="295"/>
      <c r="R5" s="34"/>
      <c r="S5" s="34"/>
      <c r="T5" s="34"/>
      <c r="U5" s="34"/>
      <c r="V5" s="34"/>
      <c r="W5" s="34"/>
    </row>
    <row r="6" spans="1:20" s="21" customFormat="1" ht="21" customHeight="1">
      <c r="A6" s="32"/>
      <c r="B6" s="22"/>
      <c r="C6" s="32"/>
      <c r="D6" s="49"/>
      <c r="E6" s="56">
        <v>88</v>
      </c>
      <c r="F6" s="56">
        <v>92</v>
      </c>
      <c r="G6" s="56">
        <v>100</v>
      </c>
      <c r="H6" s="56">
        <v>108</v>
      </c>
      <c r="I6" s="56">
        <v>112</v>
      </c>
      <c r="J6" s="56">
        <v>116</v>
      </c>
      <c r="K6" s="56">
        <v>124</v>
      </c>
      <c r="L6" s="56">
        <v>128</v>
      </c>
      <c r="M6" s="56">
        <v>136</v>
      </c>
      <c r="N6" s="56">
        <v>136</v>
      </c>
      <c r="O6" s="56">
        <v>144</v>
      </c>
      <c r="P6" s="25"/>
      <c r="Q6" s="2"/>
      <c r="R6" s="23"/>
      <c r="S6" s="23"/>
      <c r="T6" s="23"/>
    </row>
    <row r="7" spans="1:20" s="18" customFormat="1" ht="14.25">
      <c r="A7" s="196" t="s">
        <v>8</v>
      </c>
      <c r="B7" s="197"/>
      <c r="C7" s="203"/>
      <c r="D7" s="204"/>
      <c r="E7" s="199" t="s">
        <v>92</v>
      </c>
      <c r="F7" s="199" t="s">
        <v>95</v>
      </c>
      <c r="G7" s="199" t="s">
        <v>98</v>
      </c>
      <c r="H7" s="199" t="s">
        <v>102</v>
      </c>
      <c r="I7" s="199">
        <v>2007</v>
      </c>
      <c r="J7" s="200" t="s">
        <v>125</v>
      </c>
      <c r="K7" s="199" t="s">
        <v>128</v>
      </c>
      <c r="L7" s="199" t="s">
        <v>130</v>
      </c>
      <c r="M7" s="199" t="s">
        <v>136</v>
      </c>
      <c r="N7" s="199">
        <v>2008</v>
      </c>
      <c r="O7" s="200" t="s">
        <v>158</v>
      </c>
      <c r="P7" s="199" t="str">
        <f>'Results for Segment'!O9</f>
        <v>% change</v>
      </c>
      <c r="Q7" s="2"/>
      <c r="R7" s="1"/>
      <c r="S7" s="1"/>
      <c r="T7" s="1"/>
    </row>
    <row r="8" spans="1:16" ht="14.25">
      <c r="A8" s="96"/>
      <c r="B8" s="90"/>
      <c r="C8" s="90"/>
      <c r="E8" s="49">
        <v>19</v>
      </c>
      <c r="F8" s="49">
        <v>21</v>
      </c>
      <c r="G8" s="49">
        <v>25</v>
      </c>
      <c r="H8" s="49">
        <v>29</v>
      </c>
      <c r="I8" s="49">
        <v>31</v>
      </c>
      <c r="J8" s="155">
        <v>33</v>
      </c>
      <c r="K8" s="49">
        <v>35</v>
      </c>
      <c r="L8" s="49">
        <v>39</v>
      </c>
      <c r="M8" s="49">
        <v>43</v>
      </c>
      <c r="N8" s="49">
        <v>45</v>
      </c>
      <c r="O8" s="155">
        <v>47</v>
      </c>
      <c r="P8" s="296"/>
    </row>
    <row r="9" spans="1:16" s="1" customFormat="1" ht="12.75">
      <c r="A9" s="118" t="s">
        <v>47</v>
      </c>
      <c r="B9" s="118"/>
      <c r="C9" s="118"/>
      <c r="D9" s="53">
        <v>1.1</v>
      </c>
      <c r="E9" s="72">
        <v>1145.8</v>
      </c>
      <c r="F9" s="72">
        <v>1208</v>
      </c>
      <c r="G9" s="72">
        <v>1277.1</v>
      </c>
      <c r="H9" s="72">
        <v>1288.1</v>
      </c>
      <c r="I9" s="72">
        <v>4919</v>
      </c>
      <c r="J9" s="148">
        <v>1259.6</v>
      </c>
      <c r="K9" s="72">
        <v>1276.2</v>
      </c>
      <c r="L9" s="72">
        <v>1328</v>
      </c>
      <c r="M9" s="72">
        <v>1306.5</v>
      </c>
      <c r="N9" s="72">
        <v>5170.3</v>
      </c>
      <c r="O9" s="148">
        <v>1197.1</v>
      </c>
      <c r="P9" s="140">
        <f>O9/J9-1</f>
        <v>-0.04961892664337886</v>
      </c>
    </row>
    <row r="10" spans="1:16" ht="12.75">
      <c r="A10" s="76" t="s">
        <v>73</v>
      </c>
      <c r="B10" s="90"/>
      <c r="C10" s="76"/>
      <c r="D10" s="53" t="s">
        <v>79</v>
      </c>
      <c r="E10" s="73">
        <v>13.8</v>
      </c>
      <c r="F10" s="73">
        <v>13.2</v>
      </c>
      <c r="G10" s="73">
        <v>18.9</v>
      </c>
      <c r="H10" s="73">
        <v>39.2</v>
      </c>
      <c r="I10" s="73">
        <v>85.1</v>
      </c>
      <c r="J10" s="149">
        <v>21.1</v>
      </c>
      <c r="K10" s="73">
        <v>23</v>
      </c>
      <c r="L10" s="73">
        <v>13.3</v>
      </c>
      <c r="M10" s="73">
        <v>16.7</v>
      </c>
      <c r="N10" s="73">
        <v>74.1</v>
      </c>
      <c r="O10" s="149">
        <v>13.3</v>
      </c>
      <c r="P10" s="139">
        <f>O10/J10-1</f>
        <v>-0.3696682464454977</v>
      </c>
    </row>
    <row r="11" spans="1:16" ht="12.75">
      <c r="A11" s="76"/>
      <c r="B11" s="76"/>
      <c r="C11" s="76"/>
      <c r="D11" s="53"/>
      <c r="E11" s="73"/>
      <c r="F11" s="73"/>
      <c r="G11" s="73"/>
      <c r="H11" s="73"/>
      <c r="I11" s="73"/>
      <c r="J11" s="149"/>
      <c r="K11" s="73"/>
      <c r="L11" s="73"/>
      <c r="M11" s="73"/>
      <c r="N11" s="73"/>
      <c r="O11" s="149"/>
      <c r="P11" s="139"/>
    </row>
    <row r="12" spans="1:16" ht="12.75">
      <c r="A12" s="76"/>
      <c r="B12" s="76" t="s">
        <v>57</v>
      </c>
      <c r="C12" s="76"/>
      <c r="D12" s="53">
        <v>1.3</v>
      </c>
      <c r="E12" s="73">
        <v>-82.5</v>
      </c>
      <c r="F12" s="73">
        <v>-92.2</v>
      </c>
      <c r="G12" s="73">
        <v>-103.1</v>
      </c>
      <c r="H12" s="73">
        <v>-127.9</v>
      </c>
      <c r="I12" s="73">
        <v>-405.7</v>
      </c>
      <c r="J12" s="149">
        <v>-100.5</v>
      </c>
      <c r="K12" s="73">
        <v>-94.3</v>
      </c>
      <c r="L12" s="73">
        <v>-104.4</v>
      </c>
      <c r="M12" s="73">
        <v>-129.1</v>
      </c>
      <c r="N12" s="73">
        <v>-428.3</v>
      </c>
      <c r="O12" s="149">
        <v>-98.9</v>
      </c>
      <c r="P12" s="139">
        <f aca="true" t="shared" si="0" ref="P12:P17">O12/J12-1</f>
        <v>-0.015920398009950154</v>
      </c>
    </row>
    <row r="13" spans="1:16" ht="12.75">
      <c r="A13" s="76"/>
      <c r="B13" s="76" t="s">
        <v>140</v>
      </c>
      <c r="C13" s="76"/>
      <c r="D13" s="53">
        <v>1.4</v>
      </c>
      <c r="E13" s="73">
        <v>-192.2</v>
      </c>
      <c r="F13" s="73">
        <v>-194.7</v>
      </c>
      <c r="G13" s="73">
        <v>-185.2</v>
      </c>
      <c r="H13" s="73">
        <v>-225.7</v>
      </c>
      <c r="I13" s="73">
        <v>-797.8</v>
      </c>
      <c r="J13" s="149">
        <v>-204.4</v>
      </c>
      <c r="K13" s="73">
        <v>-213.6</v>
      </c>
      <c r="L13" s="73">
        <v>-192.5</v>
      </c>
      <c r="M13" s="73">
        <v>-844.1</v>
      </c>
      <c r="N13" s="73">
        <v>-1454.6</v>
      </c>
      <c r="O13" s="149">
        <v>-205</v>
      </c>
      <c r="P13" s="139">
        <f t="shared" si="0"/>
        <v>0.0029354207436398383</v>
      </c>
    </row>
    <row r="14" spans="1:16" ht="12.75">
      <c r="A14" s="76"/>
      <c r="B14" s="76" t="s">
        <v>14</v>
      </c>
      <c r="C14" s="76"/>
      <c r="D14" s="11">
        <v>1.5</v>
      </c>
      <c r="E14" s="73">
        <v>-264.2</v>
      </c>
      <c r="F14" s="73">
        <v>-268</v>
      </c>
      <c r="G14" s="73">
        <v>-263.3</v>
      </c>
      <c r="H14" s="73">
        <v>-297.5</v>
      </c>
      <c r="I14" s="73">
        <v>-1093</v>
      </c>
      <c r="J14" s="149">
        <v>-283.4</v>
      </c>
      <c r="K14" s="73">
        <v>-294.4</v>
      </c>
      <c r="L14" s="73">
        <v>-278.2</v>
      </c>
      <c r="M14" s="73">
        <v>-299.3</v>
      </c>
      <c r="N14" s="73">
        <v>-1155.3</v>
      </c>
      <c r="O14" s="149">
        <v>-274.7</v>
      </c>
      <c r="P14" s="139">
        <f t="shared" si="0"/>
        <v>-0.03069865913902603</v>
      </c>
    </row>
    <row r="15" spans="1:16" ht="12.75">
      <c r="A15" s="76"/>
      <c r="B15" s="76" t="s">
        <v>15</v>
      </c>
      <c r="C15" s="76"/>
      <c r="D15" s="20">
        <v>1.6</v>
      </c>
      <c r="E15" s="73">
        <v>0</v>
      </c>
      <c r="F15" s="73">
        <v>0</v>
      </c>
      <c r="G15" s="73">
        <v>0</v>
      </c>
      <c r="H15" s="73">
        <v>-0.5</v>
      </c>
      <c r="I15" s="73">
        <v>-0.5</v>
      </c>
      <c r="J15" s="149">
        <v>0</v>
      </c>
      <c r="K15" s="73">
        <v>0</v>
      </c>
      <c r="L15" s="73">
        <v>0</v>
      </c>
      <c r="M15" s="73">
        <v>-4.8</v>
      </c>
      <c r="N15" s="73">
        <v>-4.8</v>
      </c>
      <c r="O15" s="149">
        <v>0</v>
      </c>
      <c r="P15" s="139" t="s">
        <v>103</v>
      </c>
    </row>
    <row r="16" spans="1:20" s="18" customFormat="1" ht="12.75">
      <c r="A16" s="214"/>
      <c r="B16" s="214" t="s">
        <v>58</v>
      </c>
      <c r="C16" s="214"/>
      <c r="D16" s="215">
        <v>1.7</v>
      </c>
      <c r="E16" s="216">
        <v>-408.6</v>
      </c>
      <c r="F16" s="216">
        <v>-468.2</v>
      </c>
      <c r="G16" s="216">
        <v>-486.6</v>
      </c>
      <c r="H16" s="216">
        <v>-582.3</v>
      </c>
      <c r="I16" s="216">
        <v>-1945.7</v>
      </c>
      <c r="J16" s="217">
        <v>-490.1</v>
      </c>
      <c r="K16" s="216">
        <v>-522.8</v>
      </c>
      <c r="L16" s="216">
        <v>-506.2</v>
      </c>
      <c r="M16" s="216">
        <v>-561.6</v>
      </c>
      <c r="N16" s="216">
        <v>-2080.7</v>
      </c>
      <c r="O16" s="217">
        <v>-451.7</v>
      </c>
      <c r="P16" s="219">
        <f t="shared" si="0"/>
        <v>-0.07835135686594563</v>
      </c>
      <c r="Q16" s="2"/>
      <c r="R16" s="1"/>
      <c r="S16" s="1"/>
      <c r="T16" s="1"/>
    </row>
    <row r="17" spans="1:20" s="4" customFormat="1" ht="13.5" customHeight="1">
      <c r="A17" s="119" t="s">
        <v>139</v>
      </c>
      <c r="B17" s="119"/>
      <c r="C17" s="96"/>
      <c r="D17" s="11">
        <v>1.8</v>
      </c>
      <c r="E17" s="72">
        <v>212.1</v>
      </c>
      <c r="F17" s="72">
        <v>198.1</v>
      </c>
      <c r="G17" s="72">
        <v>257.8</v>
      </c>
      <c r="H17" s="72">
        <v>93.4</v>
      </c>
      <c r="I17" s="72">
        <v>761.4</v>
      </c>
      <c r="J17" s="148">
        <v>202.3</v>
      </c>
      <c r="K17" s="72">
        <v>174.1</v>
      </c>
      <c r="L17" s="72">
        <v>260</v>
      </c>
      <c r="M17" s="72">
        <v>-515.7</v>
      </c>
      <c r="N17" s="72">
        <v>120.7</v>
      </c>
      <c r="O17" s="148">
        <v>180.1</v>
      </c>
      <c r="P17" s="327">
        <f t="shared" si="0"/>
        <v>-0.1097380128522012</v>
      </c>
      <c r="Q17" s="2"/>
      <c r="R17" s="6"/>
      <c r="S17" s="6"/>
      <c r="T17" s="6"/>
    </row>
    <row r="18" spans="1:16" ht="12.75">
      <c r="A18" s="76"/>
      <c r="B18" s="76"/>
      <c r="C18" s="76"/>
      <c r="D18" s="12"/>
      <c r="E18" s="73"/>
      <c r="F18" s="73"/>
      <c r="G18" s="73"/>
      <c r="H18" s="73"/>
      <c r="I18" s="73"/>
      <c r="J18" s="149"/>
      <c r="K18" s="73"/>
      <c r="L18" s="73"/>
      <c r="M18" s="73"/>
      <c r="N18" s="73"/>
      <c r="O18" s="149"/>
      <c r="P18" s="139"/>
    </row>
    <row r="19" spans="1:16" ht="12.75">
      <c r="A19" s="76"/>
      <c r="B19" s="76" t="s">
        <v>82</v>
      </c>
      <c r="C19" s="76"/>
      <c r="D19" s="12"/>
      <c r="E19" s="73"/>
      <c r="F19" s="73"/>
      <c r="G19" s="73"/>
      <c r="H19" s="73"/>
      <c r="I19" s="73"/>
      <c r="J19" s="149"/>
      <c r="K19" s="73"/>
      <c r="L19" s="73"/>
      <c r="M19" s="73"/>
      <c r="N19" s="73"/>
      <c r="O19" s="149"/>
      <c r="P19" s="139"/>
    </row>
    <row r="20" spans="1:16" ht="12.75">
      <c r="A20" s="76"/>
      <c r="B20" s="76"/>
      <c r="C20" s="76" t="s">
        <v>16</v>
      </c>
      <c r="D20" s="12">
        <v>1.9</v>
      </c>
      <c r="E20" s="73">
        <v>5.1</v>
      </c>
      <c r="F20" s="73">
        <v>5</v>
      </c>
      <c r="G20" s="73">
        <v>5</v>
      </c>
      <c r="H20" s="73">
        <v>6.9</v>
      </c>
      <c r="I20" s="73">
        <v>22</v>
      </c>
      <c r="J20" s="149">
        <v>6.6</v>
      </c>
      <c r="K20" s="73">
        <v>4.8</v>
      </c>
      <c r="L20" s="73">
        <v>6.8</v>
      </c>
      <c r="M20" s="73">
        <v>8.1</v>
      </c>
      <c r="N20" s="73">
        <v>26.3</v>
      </c>
      <c r="O20" s="149">
        <v>10.9</v>
      </c>
      <c r="P20" s="139">
        <f aca="true" t="shared" si="1" ref="P20:P25">O20/J20-1</f>
        <v>0.6515151515151516</v>
      </c>
    </row>
    <row r="21" spans="1:16" ht="12.75">
      <c r="A21" s="76"/>
      <c r="B21" s="76"/>
      <c r="C21" s="76" t="s">
        <v>17</v>
      </c>
      <c r="D21" s="12">
        <v>2</v>
      </c>
      <c r="E21" s="73">
        <v>-35.3</v>
      </c>
      <c r="F21" s="73">
        <v>-35.4</v>
      </c>
      <c r="G21" s="73">
        <v>-42.8</v>
      </c>
      <c r="H21" s="73">
        <v>-60.7</v>
      </c>
      <c r="I21" s="73">
        <v>-174.2</v>
      </c>
      <c r="J21" s="149">
        <v>-57.4</v>
      </c>
      <c r="K21" s="73">
        <v>-56.1</v>
      </c>
      <c r="L21" s="73">
        <v>-57.8</v>
      </c>
      <c r="M21" s="73">
        <v>-60.4</v>
      </c>
      <c r="N21" s="73">
        <v>-231.7</v>
      </c>
      <c r="O21" s="149">
        <v>-70</v>
      </c>
      <c r="P21" s="139">
        <f t="shared" si="1"/>
        <v>0.2195121951219512</v>
      </c>
    </row>
    <row r="22" spans="1:16" ht="12.75">
      <c r="A22" s="76"/>
      <c r="B22" s="76"/>
      <c r="C22" s="76" t="s">
        <v>64</v>
      </c>
      <c r="D22" s="12">
        <v>2.1</v>
      </c>
      <c r="E22" s="73">
        <v>0.4</v>
      </c>
      <c r="F22" s="73">
        <v>0.1</v>
      </c>
      <c r="G22" s="73">
        <v>0</v>
      </c>
      <c r="H22" s="73">
        <v>-2.4</v>
      </c>
      <c r="I22" s="73">
        <v>-1.9</v>
      </c>
      <c r="J22" s="149">
        <v>12.7</v>
      </c>
      <c r="K22" s="73">
        <v>0.7999999999999989</v>
      </c>
      <c r="L22" s="73">
        <v>1.9</v>
      </c>
      <c r="M22" s="73">
        <v>-1.9</v>
      </c>
      <c r="N22" s="73">
        <v>13.5</v>
      </c>
      <c r="O22" s="149">
        <v>-13</v>
      </c>
      <c r="P22" s="139">
        <f t="shared" si="1"/>
        <v>-2.0236220472440944</v>
      </c>
    </row>
    <row r="23" spans="1:16" ht="12.75">
      <c r="A23" s="76"/>
      <c r="B23" s="76"/>
      <c r="C23" s="90" t="s">
        <v>59</v>
      </c>
      <c r="D23" s="12">
        <v>2.2</v>
      </c>
      <c r="E23" s="73">
        <v>0.1</v>
      </c>
      <c r="F23" s="73">
        <v>0.1</v>
      </c>
      <c r="G23" s="73">
        <v>0</v>
      </c>
      <c r="H23" s="73">
        <v>0.1</v>
      </c>
      <c r="I23" s="73">
        <v>0.3</v>
      </c>
      <c r="J23" s="149">
        <v>1.8</v>
      </c>
      <c r="K23" s="73">
        <v>0.09999999999999987</v>
      </c>
      <c r="L23" s="73">
        <v>0.1</v>
      </c>
      <c r="M23" s="73">
        <v>-5.3</v>
      </c>
      <c r="N23" s="73">
        <v>-3.3</v>
      </c>
      <c r="O23" s="149">
        <v>1.2</v>
      </c>
      <c r="P23" s="139">
        <f t="shared" si="1"/>
        <v>-0.33333333333333337</v>
      </c>
    </row>
    <row r="24" spans="1:20" s="18" customFormat="1" ht="12.75">
      <c r="A24" s="214"/>
      <c r="B24" s="214"/>
      <c r="C24" s="214" t="s">
        <v>60</v>
      </c>
      <c r="D24" s="215">
        <v>2.3</v>
      </c>
      <c r="E24" s="216">
        <v>-0.1</v>
      </c>
      <c r="F24" s="216">
        <v>0.1</v>
      </c>
      <c r="G24" s="216">
        <v>-0.2</v>
      </c>
      <c r="H24" s="216">
        <v>0.4</v>
      </c>
      <c r="I24" s="216">
        <v>0.2</v>
      </c>
      <c r="J24" s="217">
        <v>0.3</v>
      </c>
      <c r="K24" s="216">
        <v>-0.2</v>
      </c>
      <c r="L24" s="216">
        <v>-0.2</v>
      </c>
      <c r="M24" s="216">
        <v>-1.8</v>
      </c>
      <c r="N24" s="216">
        <v>-1.9</v>
      </c>
      <c r="O24" s="217">
        <v>0.3</v>
      </c>
      <c r="P24" s="219">
        <f t="shared" si="1"/>
        <v>0</v>
      </c>
      <c r="Q24" s="2"/>
      <c r="R24" s="1"/>
      <c r="S24" s="1"/>
      <c r="T24" s="1"/>
    </row>
    <row r="25" spans="1:20" s="4" customFormat="1" ht="13.5" customHeight="1">
      <c r="A25" s="119" t="s">
        <v>141</v>
      </c>
      <c r="B25" s="119"/>
      <c r="C25" s="96"/>
      <c r="D25" s="11">
        <v>2.4</v>
      </c>
      <c r="E25" s="72">
        <v>182.3</v>
      </c>
      <c r="F25" s="72">
        <v>168</v>
      </c>
      <c r="G25" s="72">
        <v>219.8</v>
      </c>
      <c r="H25" s="72">
        <v>37.69999999999993</v>
      </c>
      <c r="I25" s="72">
        <v>607.8</v>
      </c>
      <c r="J25" s="148">
        <v>166.3</v>
      </c>
      <c r="K25" s="72">
        <v>123.5</v>
      </c>
      <c r="L25" s="72">
        <v>210.8</v>
      </c>
      <c r="M25" s="72">
        <v>-577</v>
      </c>
      <c r="N25" s="72">
        <v>-76.4</v>
      </c>
      <c r="O25" s="148">
        <v>109.5</v>
      </c>
      <c r="P25" s="330">
        <f t="shared" si="1"/>
        <v>-0.3415514131088414</v>
      </c>
      <c r="Q25" s="2"/>
      <c r="R25" s="6"/>
      <c r="S25" s="6"/>
      <c r="T25" s="6"/>
    </row>
    <row r="26" spans="1:16" ht="12.75">
      <c r="A26" s="119"/>
      <c r="B26" s="119"/>
      <c r="C26" s="96"/>
      <c r="D26" s="13"/>
      <c r="E26" s="73"/>
      <c r="F26" s="73"/>
      <c r="G26" s="73"/>
      <c r="H26" s="73"/>
      <c r="I26" s="73"/>
      <c r="J26" s="149"/>
      <c r="K26" s="73"/>
      <c r="L26" s="73"/>
      <c r="M26" s="73"/>
      <c r="N26" s="73"/>
      <c r="O26" s="149"/>
      <c r="P26" s="139"/>
    </row>
    <row r="27" spans="1:20" s="4" customFormat="1" ht="12.75">
      <c r="A27" s="118"/>
      <c r="B27" s="76" t="s">
        <v>23</v>
      </c>
      <c r="C27" s="96"/>
      <c r="D27" s="12">
        <v>2.5</v>
      </c>
      <c r="E27" s="73">
        <v>-35.1</v>
      </c>
      <c r="F27" s="73">
        <v>-37.4</v>
      </c>
      <c r="G27" s="73">
        <v>-46.1</v>
      </c>
      <c r="H27" s="73">
        <v>3.3</v>
      </c>
      <c r="I27" s="73">
        <v>-115.3</v>
      </c>
      <c r="J27" s="149">
        <v>-36.6</v>
      </c>
      <c r="K27" s="73">
        <v>-27.2</v>
      </c>
      <c r="L27" s="73">
        <v>-47.9</v>
      </c>
      <c r="M27" s="73">
        <v>139.3</v>
      </c>
      <c r="N27" s="73">
        <v>27.6</v>
      </c>
      <c r="O27" s="149">
        <v>-24.2</v>
      </c>
      <c r="P27" s="139">
        <f>O27/J27-1</f>
        <v>-0.3387978142076503</v>
      </c>
      <c r="Q27" s="2"/>
      <c r="R27" s="6"/>
      <c r="S27" s="6"/>
      <c r="T27" s="6"/>
    </row>
    <row r="28" spans="1:20" s="4" customFormat="1" ht="12.75">
      <c r="A28" s="119" t="s">
        <v>142</v>
      </c>
      <c r="B28" s="119"/>
      <c r="C28" s="96"/>
      <c r="D28" s="19">
        <v>2.6</v>
      </c>
      <c r="E28" s="72">
        <v>147.2</v>
      </c>
      <c r="F28" s="72">
        <v>130.6</v>
      </c>
      <c r="G28" s="72">
        <v>173.7</v>
      </c>
      <c r="H28" s="72">
        <v>41</v>
      </c>
      <c r="I28" s="72">
        <v>492.5</v>
      </c>
      <c r="J28" s="148">
        <v>129.7</v>
      </c>
      <c r="K28" s="72">
        <v>96.30000000000038</v>
      </c>
      <c r="L28" s="72">
        <v>162.9</v>
      </c>
      <c r="M28" s="72">
        <v>-437.7</v>
      </c>
      <c r="N28" s="72">
        <v>-48.8</v>
      </c>
      <c r="O28" s="148">
        <v>85.29999999999968</v>
      </c>
      <c r="P28" s="140">
        <f>O28/J28-1</f>
        <v>-0.3423284502698559</v>
      </c>
      <c r="Q28" s="2"/>
      <c r="R28" s="6"/>
      <c r="S28" s="6"/>
      <c r="T28" s="6"/>
    </row>
    <row r="29" spans="1:16" ht="12.75">
      <c r="A29" s="119"/>
      <c r="B29" s="120"/>
      <c r="C29" s="90"/>
      <c r="D29" s="19"/>
      <c r="E29" s="73"/>
      <c r="F29" s="73"/>
      <c r="G29" s="73"/>
      <c r="H29" s="73"/>
      <c r="I29" s="73"/>
      <c r="J29" s="149"/>
      <c r="K29" s="73"/>
      <c r="L29" s="73"/>
      <c r="M29" s="73"/>
      <c r="N29" s="73"/>
      <c r="O29" s="149"/>
      <c r="P29" s="139"/>
    </row>
    <row r="30" spans="1:16" ht="12.75">
      <c r="A30" s="120" t="s">
        <v>81</v>
      </c>
      <c r="B30" s="120"/>
      <c r="C30" s="120"/>
      <c r="D30" s="13">
        <v>2.71</v>
      </c>
      <c r="E30" s="74">
        <v>460689904.6333333</v>
      </c>
      <c r="F30" s="74">
        <v>457650054.94505495</v>
      </c>
      <c r="G30" s="74">
        <v>446486783.6956522</v>
      </c>
      <c r="H30" s="74">
        <v>442128771.3913044</v>
      </c>
      <c r="I30" s="74">
        <v>451673637</v>
      </c>
      <c r="J30" s="150">
        <v>442211742</v>
      </c>
      <c r="K30" s="74">
        <v>442211742</v>
      </c>
      <c r="L30" s="74">
        <v>442211742</v>
      </c>
      <c r="M30" s="74">
        <v>442398222</v>
      </c>
      <c r="N30" s="74">
        <v>442212761</v>
      </c>
      <c r="O30" s="150">
        <v>442398222</v>
      </c>
      <c r="P30" s="139">
        <f>O30/J30-1</f>
        <v>0.0004216984360401188</v>
      </c>
    </row>
    <row r="31" spans="1:16" ht="12.75">
      <c r="A31" s="120" t="s">
        <v>63</v>
      </c>
      <c r="B31" s="120"/>
      <c r="C31" s="120"/>
      <c r="D31" s="12">
        <v>2.9</v>
      </c>
      <c r="E31" s="74">
        <v>459620000</v>
      </c>
      <c r="F31" s="74">
        <v>452745000</v>
      </c>
      <c r="G31" s="74">
        <v>442125000</v>
      </c>
      <c r="H31" s="74">
        <v>442211742</v>
      </c>
      <c r="I31" s="74">
        <v>442211742</v>
      </c>
      <c r="J31" s="150">
        <v>442211742</v>
      </c>
      <c r="K31" s="74">
        <v>442211742</v>
      </c>
      <c r="L31" s="74">
        <v>442211742</v>
      </c>
      <c r="M31" s="74">
        <v>442398222</v>
      </c>
      <c r="N31" s="74">
        <v>442398222</v>
      </c>
      <c r="O31" s="150">
        <v>442398222</v>
      </c>
      <c r="P31" s="139">
        <f>O31/J31-1</f>
        <v>0.0004216984360401188</v>
      </c>
    </row>
    <row r="32" spans="1:16" ht="12.75">
      <c r="A32" s="76" t="s">
        <v>72</v>
      </c>
      <c r="B32" s="76"/>
      <c r="C32" s="76"/>
      <c r="D32" s="12">
        <v>2.7</v>
      </c>
      <c r="E32" s="75">
        <v>0.3194492660895867</v>
      </c>
      <c r="F32" s="75">
        <v>0.2905507339104133</v>
      </c>
      <c r="G32" s="75">
        <v>0.39</v>
      </c>
      <c r="H32" s="75">
        <v>0.08825935464851258</v>
      </c>
      <c r="I32" s="75">
        <v>1.0903691507680355</v>
      </c>
      <c r="J32" s="151">
        <v>0.2931943855982006</v>
      </c>
      <c r="K32" s="75">
        <v>0.21789335480829458</v>
      </c>
      <c r="L32" s="75">
        <v>0.3683755643015018</v>
      </c>
      <c r="M32" s="75">
        <v>-0.9893801065050385</v>
      </c>
      <c r="N32" s="75">
        <v>-0.11027864797415919</v>
      </c>
      <c r="O32" s="151">
        <v>0.19290455016792538</v>
      </c>
      <c r="P32" s="139">
        <f>O32/J32-1</f>
        <v>-0.342059194706799</v>
      </c>
    </row>
    <row r="33" spans="1:16" ht="12.75">
      <c r="A33" s="76"/>
      <c r="B33" s="76"/>
      <c r="C33" s="76"/>
      <c r="D33" s="12"/>
      <c r="E33" s="73"/>
      <c r="F33" s="73"/>
      <c r="G33" s="73"/>
      <c r="H33" s="73"/>
      <c r="I33" s="73"/>
      <c r="J33" s="179"/>
      <c r="K33" s="73"/>
      <c r="L33" s="73"/>
      <c r="M33" s="73"/>
      <c r="N33" s="73"/>
      <c r="O33" s="179"/>
      <c r="P33" s="139"/>
    </row>
    <row r="34" spans="1:16" ht="9" customHeight="1">
      <c r="A34" s="80"/>
      <c r="B34" s="94"/>
      <c r="C34" s="94"/>
      <c r="D34" s="12"/>
      <c r="E34" s="76"/>
      <c r="F34" s="76"/>
      <c r="G34" s="76"/>
      <c r="H34" s="76"/>
      <c r="I34" s="76"/>
      <c r="J34" s="180"/>
      <c r="K34" s="76"/>
      <c r="L34" s="76"/>
      <c r="M34" s="76"/>
      <c r="N34" s="76"/>
      <c r="O34" s="180"/>
      <c r="P34" s="139"/>
    </row>
    <row r="35" spans="1:20" s="18" customFormat="1" ht="14.25">
      <c r="A35" s="198"/>
      <c r="B35" s="202"/>
      <c r="C35" s="202"/>
      <c r="D35" s="220"/>
      <c r="E35" s="199" t="str">
        <f>E7</f>
        <v>1Q 2007</v>
      </c>
      <c r="F35" s="199" t="str">
        <f>F7</f>
        <v>2Q 2007</v>
      </c>
      <c r="G35" s="199" t="s">
        <v>98</v>
      </c>
      <c r="H35" s="199" t="s">
        <v>102</v>
      </c>
      <c r="I35" s="199">
        <v>2007</v>
      </c>
      <c r="J35" s="200" t="s">
        <v>125</v>
      </c>
      <c r="K35" s="199" t="s">
        <v>128</v>
      </c>
      <c r="L35" s="199" t="s">
        <v>130</v>
      </c>
      <c r="M35" s="199" t="s">
        <v>136</v>
      </c>
      <c r="N35" s="199">
        <v>2008</v>
      </c>
      <c r="O35" s="200" t="s">
        <v>158</v>
      </c>
      <c r="P35" s="199" t="s">
        <v>53</v>
      </c>
      <c r="Q35" s="2"/>
      <c r="R35" s="1"/>
      <c r="S35" s="1"/>
      <c r="T35" s="1"/>
    </row>
    <row r="36" spans="1:20" s="4" customFormat="1" ht="23.25" customHeight="1">
      <c r="A36" s="80" t="s">
        <v>71</v>
      </c>
      <c r="D36" s="54" t="s">
        <v>61</v>
      </c>
      <c r="E36" s="72">
        <v>3003.6</v>
      </c>
      <c r="F36" s="72">
        <v>3358.2</v>
      </c>
      <c r="G36" s="72">
        <v>3317.3611889999993</v>
      </c>
      <c r="H36" s="72">
        <v>4407.224071000001</v>
      </c>
      <c r="I36" s="72">
        <v>4407.224071000001</v>
      </c>
      <c r="J36" s="148">
        <v>4237.825000000001</v>
      </c>
      <c r="K36" s="72">
        <v>4402.057</v>
      </c>
      <c r="L36" s="72">
        <v>4170.8</v>
      </c>
      <c r="M36" s="72">
        <v>3993.3</v>
      </c>
      <c r="N36" s="72">
        <v>3993.3</v>
      </c>
      <c r="O36" s="148">
        <v>3877.8</v>
      </c>
      <c r="P36" s="140">
        <f>O36/J36-1</f>
        <v>-0.08495513618424555</v>
      </c>
      <c r="Q36" s="2"/>
      <c r="R36" s="6"/>
      <c r="S36" s="6"/>
      <c r="T36" s="6"/>
    </row>
    <row r="37" spans="1:16" ht="12.75">
      <c r="A37" s="96"/>
      <c r="B37" s="90"/>
      <c r="C37" s="90"/>
      <c r="E37" s="67"/>
      <c r="F37" s="67"/>
      <c r="G37" s="67"/>
      <c r="H37" s="67"/>
      <c r="I37" s="67"/>
      <c r="J37" s="136"/>
      <c r="K37" s="67"/>
      <c r="L37" s="67"/>
      <c r="M37" s="67"/>
      <c r="N37" s="67"/>
      <c r="O37" s="136"/>
      <c r="P37" s="139"/>
    </row>
    <row r="38" spans="2:19" s="1" customFormat="1" ht="14.25">
      <c r="B38" s="93"/>
      <c r="C38" s="94"/>
      <c r="D38" s="5"/>
      <c r="E38" s="132"/>
      <c r="F38" s="132"/>
      <c r="G38" s="132"/>
      <c r="H38" s="132"/>
      <c r="I38" s="132"/>
      <c r="J38" s="152"/>
      <c r="K38" s="132"/>
      <c r="L38" s="132"/>
      <c r="M38" s="132"/>
      <c r="N38" s="132"/>
      <c r="O38" s="152"/>
      <c r="P38" s="139"/>
      <c r="S38" s="73"/>
    </row>
    <row r="39" spans="1:16" s="18" customFormat="1" ht="12.75">
      <c r="A39" s="221" t="s">
        <v>129</v>
      </c>
      <c r="B39" s="197"/>
      <c r="C39" s="203"/>
      <c r="D39" s="204"/>
      <c r="E39" s="222">
        <v>37</v>
      </c>
      <c r="F39" s="222">
        <v>39</v>
      </c>
      <c r="G39" s="222">
        <v>43</v>
      </c>
      <c r="H39" s="222">
        <v>47</v>
      </c>
      <c r="I39" s="222">
        <v>49</v>
      </c>
      <c r="J39" s="223">
        <v>36</v>
      </c>
      <c r="K39" s="222">
        <v>38</v>
      </c>
      <c r="L39" s="222">
        <v>42</v>
      </c>
      <c r="M39" s="222">
        <v>46</v>
      </c>
      <c r="N39" s="222">
        <v>48</v>
      </c>
      <c r="O39" s="223">
        <v>50</v>
      </c>
      <c r="P39" s="219"/>
    </row>
    <row r="40" spans="1:16" ht="12.75">
      <c r="A40" s="90" t="s">
        <v>66</v>
      </c>
      <c r="B40" s="90"/>
      <c r="C40" s="90"/>
      <c r="D40" s="5">
        <v>38</v>
      </c>
      <c r="E40" s="67">
        <v>375.4</v>
      </c>
      <c r="F40" s="67">
        <v>420.9</v>
      </c>
      <c r="G40" s="67">
        <v>401.3</v>
      </c>
      <c r="H40" s="67">
        <v>544.355</v>
      </c>
      <c r="I40" s="67">
        <v>1741.955</v>
      </c>
      <c r="J40" s="136">
        <v>305.074</v>
      </c>
      <c r="K40" s="67">
        <v>367.11</v>
      </c>
      <c r="L40" s="67">
        <v>433.527</v>
      </c>
      <c r="M40" s="67">
        <v>458.089</v>
      </c>
      <c r="N40" s="67">
        <v>1563.8</v>
      </c>
      <c r="O40" s="136">
        <v>247.7</v>
      </c>
      <c r="P40" s="139">
        <f>O40/J40-1</f>
        <v>-0.18806584631925372</v>
      </c>
    </row>
    <row r="41" spans="1:16" ht="12.75">
      <c r="A41" s="121" t="s">
        <v>67</v>
      </c>
      <c r="B41" s="90"/>
      <c r="C41" s="90"/>
      <c r="D41" s="5">
        <v>51</v>
      </c>
      <c r="E41" s="77">
        <v>-167400</v>
      </c>
      <c r="F41" s="77">
        <v>-300400</v>
      </c>
      <c r="G41" s="77">
        <v>-162100</v>
      </c>
      <c r="H41" s="77">
        <v>-1039971</v>
      </c>
      <c r="I41" s="77">
        <v>-1669871</v>
      </c>
      <c r="J41" s="153">
        <v>-155038</v>
      </c>
      <c r="K41" s="77">
        <v>-190961</v>
      </c>
      <c r="L41" s="77">
        <v>-185418</v>
      </c>
      <c r="M41" s="77">
        <v>-323483</v>
      </c>
      <c r="N41" s="77">
        <v>-854900</v>
      </c>
      <c r="O41" s="153">
        <v>-209000</v>
      </c>
      <c r="P41" s="139">
        <f>O41/J41-1</f>
        <v>0.34805660547736683</v>
      </c>
    </row>
    <row r="42" spans="1:16" ht="12.75">
      <c r="A42" s="121" t="s">
        <v>68</v>
      </c>
      <c r="B42" s="90"/>
      <c r="C42" s="90"/>
      <c r="D42" s="5">
        <v>72</v>
      </c>
      <c r="E42" s="77">
        <v>-212200</v>
      </c>
      <c r="F42" s="77">
        <v>-121600</v>
      </c>
      <c r="G42" s="77">
        <v>-78900</v>
      </c>
      <c r="H42" s="77">
        <v>422611</v>
      </c>
      <c r="I42" s="77">
        <v>9911</v>
      </c>
      <c r="J42" s="153">
        <v>-179703</v>
      </c>
      <c r="K42" s="77">
        <v>-169374</v>
      </c>
      <c r="L42" s="77">
        <v>-269927</v>
      </c>
      <c r="M42" s="77">
        <v>96204</v>
      </c>
      <c r="N42" s="77">
        <v>-522800</v>
      </c>
      <c r="O42" s="153">
        <v>392300</v>
      </c>
      <c r="P42" s="139">
        <f>O42/J42-1</f>
        <v>-3.1830464711217954</v>
      </c>
    </row>
    <row r="43" spans="1:16" ht="12.75">
      <c r="A43" s="121" t="s">
        <v>69</v>
      </c>
      <c r="B43" s="90"/>
      <c r="C43" s="90"/>
      <c r="D43" s="5">
        <v>73</v>
      </c>
      <c r="E43" s="77">
        <v>-400</v>
      </c>
      <c r="F43" s="77">
        <v>1900</v>
      </c>
      <c r="G43" s="77">
        <v>700</v>
      </c>
      <c r="H43" s="77">
        <v>-216</v>
      </c>
      <c r="I43" s="77">
        <v>1984</v>
      </c>
      <c r="J43" s="153">
        <v>10468</v>
      </c>
      <c r="K43" s="77">
        <v>-1270.1</v>
      </c>
      <c r="L43" s="77">
        <v>-8344.9</v>
      </c>
      <c r="M43" s="77">
        <v>-11253</v>
      </c>
      <c r="N43" s="77">
        <v>-10400</v>
      </c>
      <c r="O43" s="153">
        <v>31600</v>
      </c>
      <c r="P43" s="139">
        <f>O43/J43-1</f>
        <v>2.018723729461215</v>
      </c>
    </row>
    <row r="44" spans="1:20" s="4" customFormat="1" ht="12.75">
      <c r="A44" s="122" t="s">
        <v>70</v>
      </c>
      <c r="B44" s="80"/>
      <c r="C44" s="80"/>
      <c r="D44" s="8">
        <v>74</v>
      </c>
      <c r="E44" s="78">
        <v>-4600</v>
      </c>
      <c r="F44" s="78">
        <v>800</v>
      </c>
      <c r="G44" s="78">
        <v>161000</v>
      </c>
      <c r="H44" s="78">
        <v>-73221</v>
      </c>
      <c r="I44" s="78">
        <v>83979</v>
      </c>
      <c r="J44" s="154">
        <v>-19199</v>
      </c>
      <c r="K44" s="78">
        <v>5504.9</v>
      </c>
      <c r="L44" s="78">
        <v>-30162.9</v>
      </c>
      <c r="M44" s="78">
        <v>219557</v>
      </c>
      <c r="N44" s="78">
        <v>175700</v>
      </c>
      <c r="O44" s="154">
        <v>462600</v>
      </c>
      <c r="P44" s="140" t="s">
        <v>103</v>
      </c>
      <c r="Q44" s="2"/>
      <c r="R44" s="6"/>
      <c r="S44" s="6"/>
      <c r="T44" s="6"/>
    </row>
    <row r="45" spans="1:20" s="4" customFormat="1" ht="12.75">
      <c r="A45" s="328" t="s">
        <v>171</v>
      </c>
      <c r="B45" s="80"/>
      <c r="C45" s="80"/>
      <c r="D45" s="8">
        <v>81</v>
      </c>
      <c r="E45" s="75">
        <v>0.4882210687664502</v>
      </c>
      <c r="F45" s="75">
        <v>0.5471483880190139</v>
      </c>
      <c r="G45" s="75">
        <v>0.6104590746090077</v>
      </c>
      <c r="H45" s="75">
        <v>0.5153975459071011</v>
      </c>
      <c r="I45" s="75">
        <v>2.1603098345100005</v>
      </c>
      <c r="J45" s="151">
        <v>0.32896910276977676</v>
      </c>
      <c r="K45" s="75">
        <v>0.3989265395851926</v>
      </c>
      <c r="L45" s="75">
        <v>0.5642704078174389</v>
      </c>
      <c r="M45" s="75">
        <v>0.4176983333355258</v>
      </c>
      <c r="N45" s="75">
        <v>1.7100365857601294</v>
      </c>
      <c r="O45" s="151">
        <v>0.29769559064819207</v>
      </c>
      <c r="P45" s="139">
        <f>O45/J45-1</f>
        <v>-0.09506519566207072</v>
      </c>
      <c r="Q45" s="2"/>
      <c r="R45" s="6"/>
      <c r="S45" s="6"/>
      <c r="T45" s="6"/>
    </row>
    <row r="46" spans="1:20" s="4" customFormat="1" ht="12.75">
      <c r="A46" s="328"/>
      <c r="B46" s="80"/>
      <c r="C46" s="80"/>
      <c r="D46" s="8"/>
      <c r="E46" s="75"/>
      <c r="F46" s="75"/>
      <c r="G46" s="75"/>
      <c r="H46" s="75"/>
      <c r="I46" s="75"/>
      <c r="J46" s="151"/>
      <c r="K46" s="75"/>
      <c r="L46" s="75"/>
      <c r="M46" s="75"/>
      <c r="N46" s="75"/>
      <c r="O46" s="151"/>
      <c r="P46" s="140"/>
      <c r="Q46" s="2"/>
      <c r="R46" s="6"/>
      <c r="S46" s="6"/>
      <c r="T46" s="6"/>
    </row>
    <row r="47" spans="1:16" ht="17.25" customHeight="1">
      <c r="A47" s="90" t="s">
        <v>147</v>
      </c>
      <c r="G47" s="91"/>
      <c r="H47" s="91"/>
      <c r="I47" s="91"/>
      <c r="J47" s="91"/>
      <c r="K47" s="91"/>
      <c r="L47" s="91"/>
      <c r="M47" s="91"/>
      <c r="N47" s="91"/>
      <c r="O47" s="91"/>
      <c r="P47" s="139"/>
    </row>
    <row r="48" spans="1:16" ht="24" customHeight="1">
      <c r="A48" s="375" t="s">
        <v>143</v>
      </c>
      <c r="B48" s="375"/>
      <c r="C48" s="375"/>
      <c r="D48" s="375"/>
      <c r="E48" s="375"/>
      <c r="F48" s="375"/>
      <c r="G48" s="375"/>
      <c r="H48" s="375"/>
      <c r="I48" s="375"/>
      <c r="J48" s="375"/>
      <c r="K48" s="375"/>
      <c r="L48" s="375"/>
      <c r="M48" s="375"/>
      <c r="N48" s="375"/>
      <c r="O48" s="375"/>
      <c r="P48" s="375"/>
    </row>
  </sheetData>
  <mergeCells count="2">
    <mergeCell ref="A48:P48"/>
    <mergeCell ref="B4:C5"/>
  </mergeCells>
  <printOptions/>
  <pageMargins left="0.7874015748031497" right="0.7874015748031497" top="0.984251968503937" bottom="0.984251968503937" header="0.5118110236220472" footer="0.5118110236220472"/>
  <pageSetup horizontalDpi="600" verticalDpi="600" orientation="landscape" paperSize="9" scale="58" r:id="rId3"/>
  <headerFooter alignWithMargins="0">
    <oddHeader>&amp;R&amp;G</oddHeader>
    <oddFooter>&amp;LTelekom Austria Group&amp;C13.05.2009&amp;R&amp;P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U55"/>
  <sheetViews>
    <sheetView showGridLines="0" view="pageBreakPreview" zoomScale="75" zoomScaleNormal="75" zoomScaleSheetLayoutView="75" workbookViewId="0" topLeftCell="A1">
      <selection activeCell="J30" sqref="J30"/>
    </sheetView>
  </sheetViews>
  <sheetFormatPr defaultColWidth="11.421875" defaultRowHeight="12.75" outlineLevelCol="1"/>
  <cols>
    <col min="1" max="1" width="4.57421875" style="2" customWidth="1"/>
    <col min="2" max="2" width="10.57421875" style="2" customWidth="1"/>
    <col min="3" max="3" width="29.421875" style="2" customWidth="1"/>
    <col min="4" max="4" width="5.140625" style="16" hidden="1" customWidth="1" outlineLevel="1"/>
    <col min="5" max="5" width="13.00390625" style="2" customWidth="1" collapsed="1"/>
    <col min="6" max="16" width="13.00390625" style="24" customWidth="1"/>
    <col min="17" max="17" width="3.8515625" style="2" customWidth="1"/>
    <col min="18" max="21" width="9.140625" style="1" customWidth="1" collapsed="1"/>
    <col min="22" max="24" width="9.140625" style="2" customWidth="1" collapsed="1"/>
    <col min="25" max="26" width="9.140625" style="2" customWidth="1" outlineLevel="1"/>
    <col min="27" max="27" width="9.140625" style="2" customWidth="1"/>
    <col min="28" max="31" width="9.140625" style="2" customWidth="1" outlineLevel="1"/>
    <col min="32" max="32" width="9.140625" style="2" customWidth="1"/>
    <col min="33" max="35" width="9.140625" style="2" customWidth="1" outlineLevel="1"/>
    <col min="36" max="36" width="9.140625" style="2" customWidth="1"/>
    <col min="37" max="40" width="9.140625" style="2" customWidth="1" outlineLevel="1"/>
    <col min="41" max="42" width="9.140625" style="2" customWidth="1"/>
    <col min="43" max="43" width="9.140625" style="2" customWidth="1" collapsed="1"/>
    <col min="44" max="46" width="9.140625" style="2" customWidth="1"/>
    <col min="47" max="47" width="9.140625" style="2" customWidth="1" collapsed="1"/>
    <col min="48" max="48" width="9.140625" style="2" customWidth="1"/>
    <col min="49" max="49" width="9.140625" style="2" customWidth="1" collapsed="1"/>
    <col min="50" max="50" width="9.140625" style="2" customWidth="1"/>
    <col min="51" max="62" width="9.140625" style="2" customWidth="1" collapsed="1"/>
    <col min="63" max="63" width="9.140625" style="2" customWidth="1"/>
    <col min="64" max="107" width="9.140625" style="2" customWidth="1" collapsed="1"/>
    <col min="108" max="16384" width="9.140625" style="2" customWidth="1"/>
  </cols>
  <sheetData>
    <row r="2" spans="2:18" ht="15" customHeight="1">
      <c r="B2" s="376" t="s">
        <v>88</v>
      </c>
      <c r="C2" s="377"/>
      <c r="D2" s="377"/>
      <c r="E2" s="33"/>
      <c r="F2" s="7"/>
      <c r="G2" s="7"/>
      <c r="H2" s="7"/>
      <c r="I2" s="7"/>
      <c r="J2" s="7"/>
      <c r="K2" s="7"/>
      <c r="L2" s="7"/>
      <c r="M2" s="7"/>
      <c r="N2" s="7"/>
      <c r="O2" s="7"/>
      <c r="P2" s="7"/>
      <c r="R2" s="33"/>
    </row>
    <row r="3" spans="2:18" ht="9.75" customHeight="1">
      <c r="B3" s="377"/>
      <c r="C3" s="377"/>
      <c r="D3" s="377"/>
      <c r="E3" s="33"/>
      <c r="F3" s="7"/>
      <c r="G3" s="7"/>
      <c r="H3" s="7"/>
      <c r="I3" s="7"/>
      <c r="J3" s="7"/>
      <c r="K3" s="7"/>
      <c r="L3" s="7"/>
      <c r="M3" s="7"/>
      <c r="N3" s="7"/>
      <c r="O3" s="7"/>
      <c r="P3" s="7"/>
      <c r="R3" s="33"/>
    </row>
    <row r="4" spans="5:16" ht="21" customHeight="1">
      <c r="E4" s="21">
        <v>117</v>
      </c>
      <c r="F4" s="21">
        <v>92</v>
      </c>
      <c r="G4" s="21">
        <v>100</v>
      </c>
      <c r="H4" s="21">
        <v>108</v>
      </c>
      <c r="I4" s="21">
        <v>141</v>
      </c>
      <c r="J4" s="21">
        <v>145</v>
      </c>
      <c r="K4" s="21">
        <v>120</v>
      </c>
      <c r="L4" s="21">
        <v>128</v>
      </c>
      <c r="M4" s="21">
        <v>136</v>
      </c>
      <c r="N4" s="21">
        <v>140</v>
      </c>
      <c r="O4" s="21">
        <v>144</v>
      </c>
      <c r="P4" s="131"/>
    </row>
    <row r="5" spans="1:21" s="18" customFormat="1" ht="14.25">
      <c r="A5" s="196"/>
      <c r="B5" s="197"/>
      <c r="C5" s="203"/>
      <c r="D5" s="224"/>
      <c r="E5" s="199" t="s">
        <v>92</v>
      </c>
      <c r="F5" s="199" t="s">
        <v>95</v>
      </c>
      <c r="G5" s="199" t="s">
        <v>98</v>
      </c>
      <c r="H5" s="199" t="s">
        <v>102</v>
      </c>
      <c r="I5" s="199">
        <v>2007</v>
      </c>
      <c r="J5" s="201" t="s">
        <v>125</v>
      </c>
      <c r="K5" s="199" t="s">
        <v>128</v>
      </c>
      <c r="L5" s="199" t="s">
        <v>130</v>
      </c>
      <c r="M5" s="199" t="s">
        <v>136</v>
      </c>
      <c r="N5" s="199">
        <v>2008</v>
      </c>
      <c r="O5" s="201" t="s">
        <v>158</v>
      </c>
      <c r="P5" s="199" t="str">
        <f>'P&amp;L'!P7</f>
        <v>% change</v>
      </c>
      <c r="Q5" s="2"/>
      <c r="R5" s="1"/>
      <c r="S5" s="1"/>
      <c r="T5" s="1"/>
      <c r="U5" s="1"/>
    </row>
    <row r="6" spans="1:17" s="1" customFormat="1" ht="14.25" customHeight="1">
      <c r="A6" s="108"/>
      <c r="B6" s="80"/>
      <c r="C6" s="108"/>
      <c r="D6" s="109"/>
      <c r="E6" s="79"/>
      <c r="F6" s="79"/>
      <c r="G6" s="79"/>
      <c r="H6" s="79"/>
      <c r="I6" s="79"/>
      <c r="J6" s="40"/>
      <c r="K6" s="79"/>
      <c r="L6" s="79"/>
      <c r="M6" s="79"/>
      <c r="N6" s="79"/>
      <c r="O6" s="40"/>
      <c r="P6" s="280"/>
      <c r="Q6" s="2"/>
    </row>
    <row r="7" spans="1:17" s="6" customFormat="1" ht="12.75">
      <c r="A7" s="80" t="s">
        <v>47</v>
      </c>
      <c r="B7" s="80"/>
      <c r="C7" s="80"/>
      <c r="D7" s="110">
        <v>1.1</v>
      </c>
      <c r="E7" s="69">
        <v>510.8</v>
      </c>
      <c r="F7" s="69">
        <v>533.4</v>
      </c>
      <c r="G7" s="69">
        <v>541.4</v>
      </c>
      <c r="H7" s="69">
        <v>547.4</v>
      </c>
      <c r="I7" s="69">
        <v>2133</v>
      </c>
      <c r="J7" s="135">
        <v>521.9</v>
      </c>
      <c r="K7" s="69">
        <v>521.9</v>
      </c>
      <c r="L7" s="69">
        <v>496.9</v>
      </c>
      <c r="M7" s="69">
        <v>498.1</v>
      </c>
      <c r="N7" s="69">
        <v>2038.8</v>
      </c>
      <c r="O7" s="135">
        <v>469.5</v>
      </c>
      <c r="P7" s="84">
        <f>O7/J7-1</f>
        <v>-0.10040237593408696</v>
      </c>
      <c r="Q7" s="2"/>
    </row>
    <row r="8" spans="1:21" s="4" customFormat="1" ht="12.75">
      <c r="A8" s="96" t="s">
        <v>138</v>
      </c>
      <c r="B8" s="96"/>
      <c r="C8" s="96"/>
      <c r="D8" s="110">
        <v>2.1</v>
      </c>
      <c r="E8" s="69">
        <v>194.4</v>
      </c>
      <c r="F8" s="69">
        <v>187.7</v>
      </c>
      <c r="G8" s="69">
        <v>186.6</v>
      </c>
      <c r="H8" s="69">
        <v>135.7</v>
      </c>
      <c r="I8" s="69">
        <v>704.4</v>
      </c>
      <c r="J8" s="135">
        <v>156.9</v>
      </c>
      <c r="K8" s="69">
        <v>155.5</v>
      </c>
      <c r="L8" s="69">
        <v>166</v>
      </c>
      <c r="M8" s="69">
        <v>-499.2</v>
      </c>
      <c r="N8" s="69">
        <v>-20.8</v>
      </c>
      <c r="O8" s="135">
        <v>157.8</v>
      </c>
      <c r="P8" s="140">
        <f>O8/J8-1</f>
        <v>0.005736137667303964</v>
      </c>
      <c r="Q8" s="2"/>
      <c r="R8" s="6"/>
      <c r="S8" s="6"/>
      <c r="T8" s="6"/>
      <c r="U8" s="6"/>
    </row>
    <row r="9" spans="1:21" s="4" customFormat="1" ht="12.75">
      <c r="A9" s="96" t="s">
        <v>139</v>
      </c>
      <c r="C9" s="96"/>
      <c r="D9" s="110">
        <v>3.1</v>
      </c>
      <c r="E9" s="69">
        <v>55.7</v>
      </c>
      <c r="F9" s="69">
        <v>44.7</v>
      </c>
      <c r="G9" s="69">
        <v>57.1</v>
      </c>
      <c r="H9" s="69">
        <v>-6.900000000000006</v>
      </c>
      <c r="I9" s="69">
        <v>150.6</v>
      </c>
      <c r="J9" s="135">
        <v>29.9</v>
      </c>
      <c r="K9" s="69">
        <v>23.1</v>
      </c>
      <c r="L9" s="69">
        <v>47.4</v>
      </c>
      <c r="M9" s="69">
        <v>-630.7</v>
      </c>
      <c r="N9" s="69">
        <v>-530.3</v>
      </c>
      <c r="O9" s="135">
        <v>45</v>
      </c>
      <c r="P9" s="140">
        <v>0.5050167224080266</v>
      </c>
      <c r="Q9" s="2"/>
      <c r="R9" s="6"/>
      <c r="S9" s="6"/>
      <c r="T9" s="6"/>
      <c r="U9" s="6"/>
    </row>
    <row r="10" spans="1:16" ht="4.5" customHeight="1">
      <c r="A10" s="96"/>
      <c r="B10" s="94"/>
      <c r="C10" s="94"/>
      <c r="D10" s="109"/>
      <c r="E10" s="71"/>
      <c r="F10" s="71"/>
      <c r="G10" s="71"/>
      <c r="H10" s="71"/>
      <c r="I10" s="71"/>
      <c r="J10" s="147"/>
      <c r="K10" s="71"/>
      <c r="L10" s="71"/>
      <c r="M10" s="71"/>
      <c r="N10" s="71"/>
      <c r="O10" s="147"/>
      <c r="P10" s="83"/>
    </row>
    <row r="11" spans="1:21" s="18" customFormat="1" ht="15">
      <c r="A11" s="196" t="s">
        <v>8</v>
      </c>
      <c r="B11" s="197"/>
      <c r="C11" s="203"/>
      <c r="D11" s="224"/>
      <c r="E11" s="225"/>
      <c r="F11" s="225"/>
      <c r="G11" s="225"/>
      <c r="H11" s="225"/>
      <c r="I11" s="225"/>
      <c r="J11" s="226"/>
      <c r="K11" s="225"/>
      <c r="L11" s="225"/>
      <c r="M11" s="225"/>
      <c r="N11" s="225"/>
      <c r="O11" s="226"/>
      <c r="P11" s="218"/>
      <c r="Q11" s="2"/>
      <c r="R11" s="1"/>
      <c r="S11" s="1"/>
      <c r="T11" s="1"/>
      <c r="U11" s="1"/>
    </row>
    <row r="12" spans="1:16" ht="12.75">
      <c r="A12" s="96" t="s">
        <v>99</v>
      </c>
      <c r="B12" s="96"/>
      <c r="C12" s="90"/>
      <c r="D12" s="109"/>
      <c r="E12" s="80"/>
      <c r="F12" s="80"/>
      <c r="G12" s="80"/>
      <c r="H12" s="80"/>
      <c r="I12" s="80"/>
      <c r="J12" s="156"/>
      <c r="K12" s="80"/>
      <c r="L12" s="80"/>
      <c r="M12" s="80"/>
      <c r="N12" s="80"/>
      <c r="O12" s="156"/>
      <c r="P12" s="83"/>
    </row>
    <row r="13" spans="1:16" ht="12.75">
      <c r="A13" s="96"/>
      <c r="B13" s="90" t="s">
        <v>164</v>
      </c>
      <c r="C13" s="90"/>
      <c r="D13" s="109">
        <v>8.1</v>
      </c>
      <c r="E13" s="67">
        <v>293.2</v>
      </c>
      <c r="F13" s="67">
        <v>295.4</v>
      </c>
      <c r="G13" s="67">
        <v>296.5</v>
      </c>
      <c r="H13" s="67">
        <v>285.4</v>
      </c>
      <c r="I13" s="67">
        <v>1170.5</v>
      </c>
      <c r="J13" s="136">
        <v>277.8</v>
      </c>
      <c r="K13" s="67">
        <v>276.3</v>
      </c>
      <c r="L13" s="67">
        <v>265.3</v>
      </c>
      <c r="M13" s="67">
        <v>261.3</v>
      </c>
      <c r="N13" s="67">
        <v>1080.7</v>
      </c>
      <c r="O13" s="136">
        <v>249.94991853</v>
      </c>
      <c r="P13" s="83">
        <f>O13/J13-1</f>
        <v>-0.10025227311015128</v>
      </c>
    </row>
    <row r="14" spans="1:16" ht="12.75">
      <c r="A14" s="96"/>
      <c r="B14" s="90" t="s">
        <v>170</v>
      </c>
      <c r="C14" s="90"/>
      <c r="D14" s="109">
        <v>8.2</v>
      </c>
      <c r="E14" s="67">
        <v>100.8</v>
      </c>
      <c r="F14" s="67">
        <v>101</v>
      </c>
      <c r="G14" s="67">
        <v>105.7</v>
      </c>
      <c r="H14" s="67">
        <v>118.4</v>
      </c>
      <c r="I14" s="67">
        <v>425.9</v>
      </c>
      <c r="J14" s="136">
        <v>103.3</v>
      </c>
      <c r="K14" s="67">
        <v>115.8</v>
      </c>
      <c r="L14" s="67">
        <v>105.1</v>
      </c>
      <c r="M14" s="67">
        <v>115</v>
      </c>
      <c r="N14" s="67">
        <v>439.2</v>
      </c>
      <c r="O14" s="136">
        <v>97.48397327</v>
      </c>
      <c r="P14" s="83">
        <f>O14/J14-1</f>
        <v>-0.05630229167473366</v>
      </c>
    </row>
    <row r="15" spans="1:16" ht="12.75">
      <c r="A15" s="96"/>
      <c r="B15" s="90" t="s">
        <v>165</v>
      </c>
      <c r="C15" s="90"/>
      <c r="D15" s="109">
        <v>8.3</v>
      </c>
      <c r="E15" s="67">
        <v>91.6</v>
      </c>
      <c r="F15" s="67">
        <v>109.6</v>
      </c>
      <c r="G15" s="67">
        <v>107.3</v>
      </c>
      <c r="H15" s="67">
        <v>101.9</v>
      </c>
      <c r="I15" s="67">
        <v>410.4</v>
      </c>
      <c r="J15" s="136">
        <v>110.8</v>
      </c>
      <c r="K15" s="67">
        <v>103.8</v>
      </c>
      <c r="L15" s="67">
        <v>100.3</v>
      </c>
      <c r="M15" s="67">
        <v>90.7</v>
      </c>
      <c r="N15" s="67">
        <v>405.6</v>
      </c>
      <c r="O15" s="136">
        <v>90.03870905</v>
      </c>
      <c r="P15" s="83">
        <f>O15/J15-1</f>
        <v>-0.18737627211191343</v>
      </c>
    </row>
    <row r="16" spans="1:21" s="18" customFormat="1" ht="12.75">
      <c r="A16" s="203"/>
      <c r="B16" s="297" t="s">
        <v>168</v>
      </c>
      <c r="C16" s="202"/>
      <c r="D16" s="228">
        <v>8.4</v>
      </c>
      <c r="E16" s="232">
        <v>25.2</v>
      </c>
      <c r="F16" s="232">
        <v>27.4</v>
      </c>
      <c r="G16" s="232">
        <v>31.9</v>
      </c>
      <c r="H16" s="232">
        <v>41.7</v>
      </c>
      <c r="I16" s="232">
        <v>126.2</v>
      </c>
      <c r="J16" s="233">
        <v>30</v>
      </c>
      <c r="K16" s="232">
        <v>26</v>
      </c>
      <c r="L16" s="232">
        <v>26.2</v>
      </c>
      <c r="M16" s="232">
        <v>31.1</v>
      </c>
      <c r="N16" s="232">
        <v>113.3</v>
      </c>
      <c r="O16" s="233">
        <v>32</v>
      </c>
      <c r="P16" s="292">
        <f>O16/J16-1</f>
        <v>0.06666666666666665</v>
      </c>
      <c r="Q16" s="2"/>
      <c r="R16" s="1"/>
      <c r="S16" s="1"/>
      <c r="T16" s="1"/>
      <c r="U16" s="1"/>
    </row>
    <row r="17" spans="1:21" s="4" customFormat="1" ht="12.75">
      <c r="A17" s="80"/>
      <c r="B17" s="96" t="s">
        <v>99</v>
      </c>
      <c r="C17" s="96"/>
      <c r="D17" s="111">
        <v>8.5</v>
      </c>
      <c r="E17" s="69">
        <v>510.8</v>
      </c>
      <c r="F17" s="69">
        <v>533.4</v>
      </c>
      <c r="G17" s="69">
        <v>541.4</v>
      </c>
      <c r="H17" s="69">
        <v>547.4</v>
      </c>
      <c r="I17" s="69">
        <v>2133</v>
      </c>
      <c r="J17" s="135">
        <v>521.9</v>
      </c>
      <c r="K17" s="69">
        <v>521.9</v>
      </c>
      <c r="L17" s="69">
        <v>496.9</v>
      </c>
      <c r="M17" s="69">
        <v>498.1</v>
      </c>
      <c r="N17" s="69">
        <v>2038.8</v>
      </c>
      <c r="O17" s="135">
        <v>469.47260084999994</v>
      </c>
      <c r="P17" s="84">
        <f>O17/J17-1</f>
        <v>-0.1004548747844416</v>
      </c>
      <c r="Q17" s="2"/>
      <c r="R17" s="6"/>
      <c r="S17" s="6"/>
      <c r="T17" s="6"/>
      <c r="U17" s="6"/>
    </row>
    <row r="18" spans="1:16" ht="8.25" customHeight="1">
      <c r="A18" s="94"/>
      <c r="B18" s="95"/>
      <c r="C18" s="112"/>
      <c r="D18" s="113"/>
      <c r="E18" s="81"/>
      <c r="F18" s="81"/>
      <c r="G18" s="81"/>
      <c r="H18" s="81"/>
      <c r="I18" s="81"/>
      <c r="J18" s="178"/>
      <c r="K18" s="81"/>
      <c r="L18" s="81"/>
      <c r="M18" s="81"/>
      <c r="N18" s="81"/>
      <c r="O18" s="178"/>
      <c r="P18" s="83"/>
    </row>
    <row r="19" spans="1:21" s="18" customFormat="1" ht="14.25">
      <c r="A19" s="197"/>
      <c r="B19" s="197"/>
      <c r="C19" s="203"/>
      <c r="D19" s="224"/>
      <c r="E19" s="199" t="str">
        <f>E5</f>
        <v>1Q 2007</v>
      </c>
      <c r="F19" s="199" t="str">
        <f>F5</f>
        <v>2Q 2007</v>
      </c>
      <c r="G19" s="199" t="s">
        <v>98</v>
      </c>
      <c r="H19" s="199" t="s">
        <v>102</v>
      </c>
      <c r="I19" s="199">
        <v>2007</v>
      </c>
      <c r="J19" s="201" t="s">
        <v>125</v>
      </c>
      <c r="K19" s="199" t="s">
        <v>128</v>
      </c>
      <c r="L19" s="199" t="s">
        <v>130</v>
      </c>
      <c r="M19" s="199" t="s">
        <v>136</v>
      </c>
      <c r="N19" s="199">
        <v>2008</v>
      </c>
      <c r="O19" s="201" t="s">
        <v>158</v>
      </c>
      <c r="P19" s="227" t="s">
        <v>53</v>
      </c>
      <c r="Q19" s="2"/>
      <c r="R19" s="1"/>
      <c r="S19" s="1"/>
      <c r="T19" s="1"/>
      <c r="U19" s="1"/>
    </row>
    <row r="20" spans="1:16" ht="12.75">
      <c r="A20" s="96" t="s">
        <v>179</v>
      </c>
      <c r="B20" s="90"/>
      <c r="C20" s="96"/>
      <c r="D20" s="114"/>
      <c r="E20" s="82"/>
      <c r="F20" s="82"/>
      <c r="G20" s="82"/>
      <c r="H20" s="82"/>
      <c r="I20" s="82"/>
      <c r="J20" s="41"/>
      <c r="K20" s="82"/>
      <c r="L20" s="82"/>
      <c r="M20" s="82"/>
      <c r="N20" s="82"/>
      <c r="O20" s="41"/>
      <c r="P20" s="83"/>
    </row>
    <row r="21" spans="1:16" ht="12.75">
      <c r="A21" s="96"/>
      <c r="B21" s="90" t="s">
        <v>180</v>
      </c>
      <c r="C21" s="96"/>
      <c r="D21" s="102">
        <v>8.2</v>
      </c>
      <c r="E21" s="83">
        <v>0.194</v>
      </c>
      <c r="F21" s="83">
        <v>0.197</v>
      </c>
      <c r="G21" s="83">
        <v>0.193</v>
      </c>
      <c r="H21" s="83">
        <v>0.181</v>
      </c>
      <c r="I21" s="83">
        <v>0.181</v>
      </c>
      <c r="J21" s="158">
        <v>0.178</v>
      </c>
      <c r="K21" s="83">
        <v>0.167</v>
      </c>
      <c r="L21" s="83">
        <v>0.165</v>
      </c>
      <c r="M21" s="83">
        <v>0.157</v>
      </c>
      <c r="N21" s="83">
        <v>0.157</v>
      </c>
      <c r="O21" s="158">
        <v>0.16</v>
      </c>
      <c r="P21" s="139" t="s">
        <v>103</v>
      </c>
    </row>
    <row r="22" spans="1:16" ht="12.75">
      <c r="A22" s="96"/>
      <c r="B22" s="90" t="s">
        <v>181</v>
      </c>
      <c r="C22" s="96"/>
      <c r="D22" s="102">
        <v>8.3</v>
      </c>
      <c r="E22" s="83">
        <v>0.145</v>
      </c>
      <c r="F22" s="83">
        <v>0.119</v>
      </c>
      <c r="G22" s="83">
        <v>0.118</v>
      </c>
      <c r="H22" s="83">
        <v>0.114</v>
      </c>
      <c r="I22" s="83">
        <v>0.114</v>
      </c>
      <c r="J22" s="158">
        <v>0.108</v>
      </c>
      <c r="K22" s="83">
        <v>0.097</v>
      </c>
      <c r="L22" s="83">
        <v>0.095</v>
      </c>
      <c r="M22" s="83">
        <v>0.093</v>
      </c>
      <c r="N22" s="83">
        <v>0.093</v>
      </c>
      <c r="O22" s="158">
        <v>0.091</v>
      </c>
      <c r="P22" s="139" t="s">
        <v>103</v>
      </c>
    </row>
    <row r="23" spans="1:16" s="1" customFormat="1" ht="12.75">
      <c r="A23" s="94"/>
      <c r="B23" s="347" t="s">
        <v>182</v>
      </c>
      <c r="C23" s="80"/>
      <c r="D23" s="267">
        <v>8.4</v>
      </c>
      <c r="E23" s="83">
        <v>0.661</v>
      </c>
      <c r="F23" s="83">
        <v>0.684</v>
      </c>
      <c r="G23" s="83">
        <v>0.689</v>
      </c>
      <c r="H23" s="83">
        <v>0.705</v>
      </c>
      <c r="I23" s="83">
        <v>0.705</v>
      </c>
      <c r="J23" s="158">
        <v>0.714</v>
      </c>
      <c r="K23" s="83">
        <v>0.736</v>
      </c>
      <c r="L23" s="83">
        <v>0.74</v>
      </c>
      <c r="M23" s="83">
        <v>0.75</v>
      </c>
      <c r="N23" s="83">
        <v>0.75</v>
      </c>
      <c r="O23" s="158">
        <v>0.749</v>
      </c>
      <c r="P23" s="139" t="s">
        <v>103</v>
      </c>
    </row>
    <row r="24" spans="1:16" ht="4.5" customHeight="1">
      <c r="A24" s="96"/>
      <c r="B24" s="96"/>
      <c r="C24" s="96"/>
      <c r="D24" s="114"/>
      <c r="E24" s="187"/>
      <c r="F24" s="187"/>
      <c r="G24" s="187"/>
      <c r="H24" s="85"/>
      <c r="I24" s="85"/>
      <c r="J24" s="55"/>
      <c r="K24" s="187"/>
      <c r="L24" s="187"/>
      <c r="M24" s="85"/>
      <c r="N24" s="85"/>
      <c r="O24" s="55"/>
      <c r="P24" s="83"/>
    </row>
    <row r="25" spans="1:21" s="18" customFormat="1" ht="12.75">
      <c r="A25" s="196" t="s">
        <v>97</v>
      </c>
      <c r="B25" s="197"/>
      <c r="C25" s="203"/>
      <c r="D25" s="224"/>
      <c r="E25" s="229"/>
      <c r="F25" s="229"/>
      <c r="G25" s="229"/>
      <c r="H25" s="229"/>
      <c r="I25" s="229"/>
      <c r="J25" s="231"/>
      <c r="K25" s="229"/>
      <c r="L25" s="229"/>
      <c r="M25" s="229"/>
      <c r="N25" s="229"/>
      <c r="O25" s="231"/>
      <c r="P25" s="218"/>
      <c r="Q25" s="2"/>
      <c r="R25" s="1"/>
      <c r="S25" s="1"/>
      <c r="T25" s="1"/>
      <c r="U25" s="1"/>
    </row>
    <row r="26" spans="1:16" ht="12.75">
      <c r="A26" s="96" t="s">
        <v>13</v>
      </c>
      <c r="B26" s="90"/>
      <c r="C26" s="90"/>
      <c r="D26" s="109"/>
      <c r="E26" s="85"/>
      <c r="F26" s="85"/>
      <c r="G26" s="85"/>
      <c r="H26" s="85"/>
      <c r="I26" s="85"/>
      <c r="J26" s="159"/>
      <c r="K26" s="85"/>
      <c r="L26" s="85"/>
      <c r="M26" s="85"/>
      <c r="N26" s="85"/>
      <c r="O26" s="159"/>
      <c r="P26" s="83"/>
    </row>
    <row r="27" spans="1:16" ht="12.75">
      <c r="A27" s="90"/>
      <c r="B27" s="145" t="s">
        <v>22</v>
      </c>
      <c r="C27" s="90"/>
      <c r="D27" s="102" t="s">
        <v>28</v>
      </c>
      <c r="E27" s="288">
        <v>799.4</v>
      </c>
      <c r="F27" s="288">
        <v>746.3</v>
      </c>
      <c r="G27" s="288">
        <v>736</v>
      </c>
      <c r="H27" s="339">
        <v>764.9</v>
      </c>
      <c r="I27" s="339">
        <v>3046.6</v>
      </c>
      <c r="J27" s="160">
        <v>732.4</v>
      </c>
      <c r="K27" s="288">
        <v>673.1</v>
      </c>
      <c r="L27" s="288">
        <v>635</v>
      </c>
      <c r="M27" s="339">
        <v>657.2</v>
      </c>
      <c r="N27" s="339">
        <v>2697.7</v>
      </c>
      <c r="O27" s="160">
        <v>644.4</v>
      </c>
      <c r="P27" s="83">
        <f aca="true" t="shared" si="0" ref="P27:P32">O27/J27-1</f>
        <v>-0.12015292190060078</v>
      </c>
    </row>
    <row r="28" spans="1:16" ht="12.75">
      <c r="A28" s="90"/>
      <c r="B28" s="145" t="s">
        <v>19</v>
      </c>
      <c r="C28" s="90"/>
      <c r="D28" s="102" t="s">
        <v>29</v>
      </c>
      <c r="E28" s="288">
        <v>183.4</v>
      </c>
      <c r="F28" s="288">
        <v>187.5</v>
      </c>
      <c r="G28" s="288">
        <v>191.3</v>
      </c>
      <c r="H28" s="339">
        <v>195.4</v>
      </c>
      <c r="I28" s="339">
        <v>757.6</v>
      </c>
      <c r="J28" s="160">
        <v>189</v>
      </c>
      <c r="K28" s="288">
        <v>186.1</v>
      </c>
      <c r="L28" s="288">
        <v>179.7</v>
      </c>
      <c r="M28" s="339">
        <v>182.1</v>
      </c>
      <c r="N28" s="339">
        <v>736.9</v>
      </c>
      <c r="O28" s="160">
        <v>175.8</v>
      </c>
      <c r="P28" s="83">
        <f t="shared" si="0"/>
        <v>-0.06984126984126982</v>
      </c>
    </row>
    <row r="29" spans="1:16" ht="12.75">
      <c r="A29" s="90"/>
      <c r="B29" s="145" t="s">
        <v>20</v>
      </c>
      <c r="C29" s="96"/>
      <c r="D29" s="102" t="s">
        <v>30</v>
      </c>
      <c r="E29" s="288">
        <v>101</v>
      </c>
      <c r="F29" s="288">
        <v>102.8</v>
      </c>
      <c r="G29" s="288">
        <v>108.3</v>
      </c>
      <c r="H29" s="339">
        <v>106.4</v>
      </c>
      <c r="I29" s="339">
        <v>418.5</v>
      </c>
      <c r="J29" s="160">
        <v>106.4</v>
      </c>
      <c r="K29" s="288">
        <v>101.1</v>
      </c>
      <c r="L29" s="288">
        <v>99.7</v>
      </c>
      <c r="M29" s="339">
        <v>97.6</v>
      </c>
      <c r="N29" s="339">
        <v>404.8</v>
      </c>
      <c r="O29" s="160">
        <v>92.8</v>
      </c>
      <c r="P29" s="83">
        <f t="shared" si="0"/>
        <v>-0.1278195488721805</v>
      </c>
    </row>
    <row r="30" spans="1:21" s="4" customFormat="1" ht="12.75">
      <c r="A30" s="96"/>
      <c r="B30" s="291" t="s">
        <v>121</v>
      </c>
      <c r="C30" s="96"/>
      <c r="D30" s="103" t="s">
        <v>31</v>
      </c>
      <c r="E30" s="289">
        <v>1083.8</v>
      </c>
      <c r="F30" s="289">
        <v>1036.6</v>
      </c>
      <c r="G30" s="289">
        <v>1035.6</v>
      </c>
      <c r="H30" s="341">
        <v>1066.7</v>
      </c>
      <c r="I30" s="341">
        <v>4222.7</v>
      </c>
      <c r="J30" s="161">
        <v>1027.8</v>
      </c>
      <c r="K30" s="289">
        <v>960.3</v>
      </c>
      <c r="L30" s="289">
        <v>914.4</v>
      </c>
      <c r="M30" s="341">
        <v>936.9</v>
      </c>
      <c r="N30" s="341">
        <v>3839.4</v>
      </c>
      <c r="O30" s="161">
        <v>913</v>
      </c>
      <c r="P30" s="84">
        <f t="shared" si="0"/>
        <v>-0.11169488227281565</v>
      </c>
      <c r="Q30" s="2"/>
      <c r="R30" s="6"/>
      <c r="S30" s="6"/>
      <c r="T30" s="6"/>
      <c r="U30" s="6"/>
    </row>
    <row r="31" spans="1:16" ht="12.75">
      <c r="A31" s="90"/>
      <c r="B31" s="145" t="s">
        <v>21</v>
      </c>
      <c r="C31" s="96"/>
      <c r="D31" s="102" t="s">
        <v>32</v>
      </c>
      <c r="E31" s="288">
        <v>247</v>
      </c>
      <c r="F31" s="288">
        <v>177.4</v>
      </c>
      <c r="G31" s="288">
        <v>167.4</v>
      </c>
      <c r="H31" s="339">
        <v>147.8</v>
      </c>
      <c r="I31" s="339">
        <v>739.6</v>
      </c>
      <c r="J31" s="160">
        <v>119</v>
      </c>
      <c r="K31" s="288">
        <v>84.4</v>
      </c>
      <c r="L31" s="288">
        <v>72.1</v>
      </c>
      <c r="M31" s="339">
        <v>67.8</v>
      </c>
      <c r="N31" s="339">
        <v>343.3</v>
      </c>
      <c r="O31" s="160">
        <v>56.8</v>
      </c>
      <c r="P31" s="83">
        <f t="shared" si="0"/>
        <v>-0.5226890756302521</v>
      </c>
    </row>
    <row r="32" spans="1:21" s="4" customFormat="1" ht="13.5" customHeight="1">
      <c r="A32" s="80"/>
      <c r="B32" s="291" t="s">
        <v>122</v>
      </c>
      <c r="C32" s="96"/>
      <c r="D32" s="103">
        <v>5.1</v>
      </c>
      <c r="E32" s="289">
        <v>1330.8</v>
      </c>
      <c r="F32" s="289">
        <v>1214</v>
      </c>
      <c r="G32" s="289">
        <v>1203</v>
      </c>
      <c r="H32" s="341">
        <v>1214.5</v>
      </c>
      <c r="I32" s="341">
        <v>4962.3</v>
      </c>
      <c r="J32" s="161">
        <v>1146.8</v>
      </c>
      <c r="K32" s="289">
        <v>1044.7</v>
      </c>
      <c r="L32" s="289">
        <v>986.5</v>
      </c>
      <c r="M32" s="341">
        <v>1004.7</v>
      </c>
      <c r="N32" s="341">
        <v>4182.7</v>
      </c>
      <c r="O32" s="161">
        <v>969.8</v>
      </c>
      <c r="P32" s="84">
        <f t="shared" si="0"/>
        <v>-0.15434251831182422</v>
      </c>
      <c r="Q32" s="2"/>
      <c r="R32" s="6"/>
      <c r="S32" s="6"/>
      <c r="T32" s="6"/>
      <c r="U32" s="6"/>
    </row>
    <row r="33" spans="1:21" s="18" customFormat="1" ht="12.75">
      <c r="A33" s="196" t="s">
        <v>9</v>
      </c>
      <c r="B33" s="197"/>
      <c r="C33" s="203"/>
      <c r="D33" s="224"/>
      <c r="E33" s="229"/>
      <c r="F33" s="229"/>
      <c r="G33" s="229"/>
      <c r="H33" s="229"/>
      <c r="I33" s="229"/>
      <c r="J33" s="230"/>
      <c r="K33" s="229"/>
      <c r="L33" s="229"/>
      <c r="M33" s="229"/>
      <c r="N33" s="229"/>
      <c r="O33" s="230"/>
      <c r="P33" s="218"/>
      <c r="Q33" s="2"/>
      <c r="R33" s="1"/>
      <c r="S33" s="1"/>
      <c r="T33" s="1"/>
      <c r="U33" s="1"/>
    </row>
    <row r="34" spans="1:16" ht="12.75">
      <c r="A34" s="96" t="s">
        <v>172</v>
      </c>
      <c r="B34" s="90"/>
      <c r="C34" s="90"/>
      <c r="D34" s="109"/>
      <c r="E34" s="85"/>
      <c r="F34" s="85"/>
      <c r="G34" s="85"/>
      <c r="H34" s="85"/>
      <c r="I34" s="85"/>
      <c r="J34" s="55"/>
      <c r="K34" s="85"/>
      <c r="L34" s="85"/>
      <c r="M34" s="85"/>
      <c r="N34" s="85"/>
      <c r="O34" s="55"/>
      <c r="P34" s="83"/>
    </row>
    <row r="35" spans="1:16" ht="12.75">
      <c r="A35" s="90"/>
      <c r="B35" s="96" t="s">
        <v>173</v>
      </c>
      <c r="C35" s="96"/>
      <c r="D35" s="103">
        <v>1.5</v>
      </c>
      <c r="E35" s="87">
        <f>+E39-E38</f>
        <v>1874.2999999999997</v>
      </c>
      <c r="F35" s="87">
        <f>+F39-F38</f>
        <v>1817.5990000000002</v>
      </c>
      <c r="G35" s="87">
        <f>+G39-G38</f>
        <v>1759.9139999999998</v>
      </c>
      <c r="H35" s="87">
        <f>+H39-H38</f>
        <v>1683.7</v>
      </c>
      <c r="I35" s="87">
        <v>1683.7</v>
      </c>
      <c r="J35" s="162">
        <v>1584.4</v>
      </c>
      <c r="K35" s="87">
        <f>+K39-K38</f>
        <v>1540.5</v>
      </c>
      <c r="L35" s="87">
        <f>+L39-L38</f>
        <v>1503.8999999999999</v>
      </c>
      <c r="M35" s="87">
        <f>+M39-M38</f>
        <v>1451.1000000000001</v>
      </c>
      <c r="N35" s="87">
        <f>+N39-N38</f>
        <v>1451.1000000000001</v>
      </c>
      <c r="O35" s="162">
        <f>+O39-O38</f>
        <v>1393.1000000000001</v>
      </c>
      <c r="P35" s="293">
        <f aca="true" t="shared" si="1" ref="P35:P40">O35/J35-1</f>
        <v>-0.12073971219389013</v>
      </c>
    </row>
    <row r="36" spans="1:16" ht="12.75">
      <c r="A36" s="90"/>
      <c r="B36" s="90" t="s">
        <v>174</v>
      </c>
      <c r="C36" s="90"/>
      <c r="D36" s="102" t="s">
        <v>117</v>
      </c>
      <c r="E36" s="86">
        <v>597.6</v>
      </c>
      <c r="F36" s="86">
        <v>625.9</v>
      </c>
      <c r="G36" s="86">
        <v>626.7</v>
      </c>
      <c r="H36" s="86">
        <v>665.2</v>
      </c>
      <c r="I36" s="86">
        <v>665.2</v>
      </c>
      <c r="J36" s="146">
        <v>745.8</v>
      </c>
      <c r="K36" s="86">
        <v>757.5</v>
      </c>
      <c r="L36" s="86">
        <v>766.4</v>
      </c>
      <c r="M36" s="86">
        <v>818.9</v>
      </c>
      <c r="N36" s="86">
        <v>818.9</v>
      </c>
      <c r="O36" s="146">
        <v>872.3</v>
      </c>
      <c r="P36" s="290">
        <f t="shared" si="1"/>
        <v>0.1696165191740413</v>
      </c>
    </row>
    <row r="37" spans="1:16" ht="12.75">
      <c r="A37" s="90"/>
      <c r="B37" s="90" t="s">
        <v>175</v>
      </c>
      <c r="C37" s="90"/>
      <c r="D37" s="102" t="s">
        <v>26</v>
      </c>
      <c r="E37" s="86">
        <v>123.976</v>
      </c>
      <c r="F37" s="86">
        <v>98.1</v>
      </c>
      <c r="G37" s="86">
        <v>95.356</v>
      </c>
      <c r="H37" s="86">
        <v>85.5</v>
      </c>
      <c r="I37" s="86">
        <v>85.5</v>
      </c>
      <c r="J37" s="146">
        <v>71.8</v>
      </c>
      <c r="K37" s="86">
        <v>68.9</v>
      </c>
      <c r="L37" s="86">
        <v>68.9</v>
      </c>
      <c r="M37" s="86">
        <v>66.8</v>
      </c>
      <c r="N37" s="86">
        <v>66.8</v>
      </c>
      <c r="O37" s="146">
        <v>63.4</v>
      </c>
      <c r="P37" s="290">
        <f t="shared" si="1"/>
        <v>-0.11699164345403901</v>
      </c>
    </row>
    <row r="38" spans="1:21" s="4" customFormat="1" ht="12.75">
      <c r="A38" s="80"/>
      <c r="B38" s="202" t="s">
        <v>126</v>
      </c>
      <c r="C38" s="202"/>
      <c r="D38" s="343" t="s">
        <v>25</v>
      </c>
      <c r="E38" s="344">
        <v>721.6</v>
      </c>
      <c r="F38" s="344">
        <v>724</v>
      </c>
      <c r="G38" s="344">
        <v>722.056</v>
      </c>
      <c r="H38" s="344">
        <v>750.7</v>
      </c>
      <c r="I38" s="344">
        <v>750.7</v>
      </c>
      <c r="J38" s="345">
        <v>817.6</v>
      </c>
      <c r="K38" s="344">
        <v>826.4</v>
      </c>
      <c r="L38" s="344">
        <v>835.3</v>
      </c>
      <c r="M38" s="344">
        <v>885.7</v>
      </c>
      <c r="N38" s="344">
        <v>885.7</v>
      </c>
      <c r="O38" s="345">
        <v>935.7</v>
      </c>
      <c r="P38" s="346">
        <f t="shared" si="1"/>
        <v>0.1444471624266146</v>
      </c>
      <c r="Q38" s="2"/>
      <c r="R38" s="6"/>
      <c r="S38" s="6"/>
      <c r="T38" s="6"/>
      <c r="U38" s="6"/>
    </row>
    <row r="39" spans="1:21" s="4" customFormat="1" ht="12.75">
      <c r="A39" s="213"/>
      <c r="B39" s="96" t="s">
        <v>177</v>
      </c>
      <c r="C39" s="96"/>
      <c r="D39" s="103">
        <v>1.4</v>
      </c>
      <c r="E39" s="87">
        <v>2595.9</v>
      </c>
      <c r="F39" s="87">
        <v>2541.599</v>
      </c>
      <c r="G39" s="87">
        <v>2481.97</v>
      </c>
      <c r="H39" s="87">
        <v>2434.4</v>
      </c>
      <c r="I39" s="87">
        <v>2434.4</v>
      </c>
      <c r="J39" s="162">
        <v>2402</v>
      </c>
      <c r="K39" s="87">
        <v>2366.9</v>
      </c>
      <c r="L39" s="87">
        <v>2339.2</v>
      </c>
      <c r="M39" s="87">
        <v>2336.8</v>
      </c>
      <c r="N39" s="87">
        <v>2336.8</v>
      </c>
      <c r="O39" s="162">
        <v>2328.8</v>
      </c>
      <c r="P39" s="293">
        <f t="shared" si="1"/>
        <v>-0.030474604496252833</v>
      </c>
      <c r="Q39" s="2"/>
      <c r="R39" s="6"/>
      <c r="S39" s="6"/>
      <c r="T39" s="6"/>
      <c r="U39" s="6"/>
    </row>
    <row r="40" spans="1:16" s="1" customFormat="1" ht="12.75">
      <c r="A40" s="94"/>
      <c r="B40" s="94" t="s">
        <v>176</v>
      </c>
      <c r="C40" s="94"/>
      <c r="D40" s="113" t="s">
        <v>96</v>
      </c>
      <c r="E40" s="86">
        <v>235.851</v>
      </c>
      <c r="F40" s="86">
        <v>255.66</v>
      </c>
      <c r="G40" s="86">
        <v>272.81</v>
      </c>
      <c r="H40" s="86">
        <v>289.3</v>
      </c>
      <c r="I40" s="86">
        <v>289.3</v>
      </c>
      <c r="J40" s="146">
        <v>299.6</v>
      </c>
      <c r="K40" s="86">
        <v>297.5</v>
      </c>
      <c r="L40" s="86">
        <v>297.8</v>
      </c>
      <c r="M40" s="86">
        <v>298.9</v>
      </c>
      <c r="N40" s="86">
        <v>298.9</v>
      </c>
      <c r="O40" s="146">
        <v>295.7</v>
      </c>
      <c r="P40" s="290">
        <f t="shared" si="1"/>
        <v>-0.013017356475300557</v>
      </c>
    </row>
    <row r="41" spans="1:16" s="1" customFormat="1" ht="12.75">
      <c r="A41" s="94"/>
      <c r="B41" s="94"/>
      <c r="C41" s="94"/>
      <c r="D41" s="113"/>
      <c r="E41" s="86"/>
      <c r="F41" s="86"/>
      <c r="G41" s="86"/>
      <c r="H41" s="86"/>
      <c r="I41" s="86"/>
      <c r="J41" s="146"/>
      <c r="K41" s="86"/>
      <c r="L41" s="86"/>
      <c r="M41" s="86"/>
      <c r="N41" s="86"/>
      <c r="O41" s="146"/>
      <c r="P41" s="290"/>
    </row>
    <row r="42" spans="1:16" ht="12.75">
      <c r="A42" s="196" t="s">
        <v>11</v>
      </c>
      <c r="B42" s="197"/>
      <c r="C42" s="203"/>
      <c r="D42" s="224"/>
      <c r="E42" s="229"/>
      <c r="F42" s="229"/>
      <c r="G42" s="229"/>
      <c r="H42" s="229"/>
      <c r="I42" s="229"/>
      <c r="J42" s="230"/>
      <c r="K42" s="229"/>
      <c r="L42" s="229"/>
      <c r="M42" s="229"/>
      <c r="N42" s="229"/>
      <c r="O42" s="230"/>
      <c r="P42" s="218"/>
    </row>
    <row r="43" spans="1:21" s="117" customFormat="1" ht="12" customHeight="1">
      <c r="A43" s="96" t="s">
        <v>134</v>
      </c>
      <c r="B43" s="96"/>
      <c r="C43" s="96"/>
      <c r="D43" s="111" t="s">
        <v>169</v>
      </c>
      <c r="E43" s="87">
        <v>36.6</v>
      </c>
      <c r="F43" s="87">
        <v>36.3</v>
      </c>
      <c r="G43" s="87">
        <v>36.4</v>
      </c>
      <c r="H43" s="87">
        <v>37</v>
      </c>
      <c r="I43" s="87">
        <v>36.6</v>
      </c>
      <c r="J43" s="162">
        <v>37</v>
      </c>
      <c r="K43" s="87">
        <v>37.5</v>
      </c>
      <c r="L43" s="87">
        <v>36.5</v>
      </c>
      <c r="M43" s="87">
        <v>36.5</v>
      </c>
      <c r="N43" s="87">
        <v>36.9</v>
      </c>
      <c r="O43" s="162">
        <v>35.7</v>
      </c>
      <c r="P43" s="83">
        <f>O43/J43-1</f>
        <v>-0.03513513513513511</v>
      </c>
      <c r="Q43" s="90"/>
      <c r="R43" s="116"/>
      <c r="S43" s="116"/>
      <c r="T43" s="116"/>
      <c r="U43" s="116"/>
    </row>
    <row r="44" spans="1:21" s="117" customFormat="1" ht="12" customHeight="1">
      <c r="A44" s="202"/>
      <c r="B44" s="202"/>
      <c r="C44" s="202"/>
      <c r="D44" s="343"/>
      <c r="E44" s="344"/>
      <c r="F44" s="344"/>
      <c r="G44" s="344"/>
      <c r="H44" s="344"/>
      <c r="I44" s="344"/>
      <c r="J44" s="345"/>
      <c r="K44" s="344"/>
      <c r="L44" s="344"/>
      <c r="M44" s="344"/>
      <c r="N44" s="344"/>
      <c r="O44" s="345"/>
      <c r="P44" s="218"/>
      <c r="Q44" s="90"/>
      <c r="R44" s="116"/>
      <c r="S44" s="116"/>
      <c r="T44" s="116"/>
      <c r="U44" s="116"/>
    </row>
    <row r="45" spans="1:16" ht="12.75">
      <c r="A45" s="96" t="s">
        <v>178</v>
      </c>
      <c r="B45" s="90"/>
      <c r="C45" s="90"/>
      <c r="D45" s="109"/>
      <c r="E45" s="85"/>
      <c r="F45" s="85"/>
      <c r="G45" s="85"/>
      <c r="H45" s="85"/>
      <c r="I45" s="85"/>
      <c r="J45" s="159"/>
      <c r="K45" s="85"/>
      <c r="L45" s="85"/>
      <c r="M45" s="85"/>
      <c r="N45" s="85"/>
      <c r="O45" s="159"/>
      <c r="P45" s="83"/>
    </row>
    <row r="46" spans="1:16" ht="12.75">
      <c r="A46" s="90"/>
      <c r="B46" s="90" t="s">
        <v>183</v>
      </c>
      <c r="C46" s="90"/>
      <c r="D46" s="113">
        <v>13.1</v>
      </c>
      <c r="E46" s="83">
        <v>0.338</v>
      </c>
      <c r="F46" s="83">
        <v>0.313</v>
      </c>
      <c r="G46" s="83">
        <v>0.285</v>
      </c>
      <c r="H46" s="83">
        <v>0.306</v>
      </c>
      <c r="I46" s="83">
        <f>+H46</f>
        <v>0.306</v>
      </c>
      <c r="J46" s="158">
        <v>0.313</v>
      </c>
      <c r="K46" s="83">
        <v>0.307</v>
      </c>
      <c r="L46" s="83">
        <v>0.297</v>
      </c>
      <c r="M46" s="83">
        <v>0.299</v>
      </c>
      <c r="N46" s="83">
        <f aca="true" t="shared" si="2" ref="N46:N51">+M46</f>
        <v>0.299</v>
      </c>
      <c r="O46" s="158">
        <v>0.3</v>
      </c>
      <c r="P46" s="348" t="s">
        <v>103</v>
      </c>
    </row>
    <row r="47" spans="1:16" s="1" customFormat="1" ht="12.75">
      <c r="A47" s="94"/>
      <c r="B47" s="94" t="s">
        <v>184</v>
      </c>
      <c r="C47" s="94"/>
      <c r="D47" s="113">
        <v>13.3</v>
      </c>
      <c r="E47" s="83">
        <v>0.07</v>
      </c>
      <c r="F47" s="83">
        <v>0.063</v>
      </c>
      <c r="G47" s="83">
        <v>0.056</v>
      </c>
      <c r="H47" s="83">
        <v>0.039</v>
      </c>
      <c r="I47" s="83">
        <f aca="true" t="shared" si="3" ref="I47:I53">+H47</f>
        <v>0.039</v>
      </c>
      <c r="J47" s="158">
        <v>0.03</v>
      </c>
      <c r="K47" s="83">
        <v>0.028</v>
      </c>
      <c r="L47" s="83">
        <v>0.027</v>
      </c>
      <c r="M47" s="83">
        <v>0.024</v>
      </c>
      <c r="N47" s="83">
        <f t="shared" si="2"/>
        <v>0.024</v>
      </c>
      <c r="O47" s="158">
        <v>0.022</v>
      </c>
      <c r="P47" s="348" t="s">
        <v>103</v>
      </c>
    </row>
    <row r="48" spans="2:16" ht="12.75">
      <c r="B48" s="94" t="s">
        <v>185</v>
      </c>
      <c r="D48" s="16">
        <v>13.6</v>
      </c>
      <c r="E48" s="83">
        <v>0.095</v>
      </c>
      <c r="F48" s="83">
        <v>0.108</v>
      </c>
      <c r="G48" s="83">
        <v>0.129</v>
      </c>
      <c r="H48" s="83">
        <v>0.122</v>
      </c>
      <c r="I48" s="83">
        <f t="shared" si="3"/>
        <v>0.122</v>
      </c>
      <c r="J48" s="158">
        <v>0.125</v>
      </c>
      <c r="K48" s="83">
        <v>0.128</v>
      </c>
      <c r="L48" s="83">
        <v>0.137</v>
      </c>
      <c r="M48" s="83">
        <v>0.147</v>
      </c>
      <c r="N48" s="83">
        <f t="shared" si="2"/>
        <v>0.147</v>
      </c>
      <c r="O48" s="158">
        <v>0.152</v>
      </c>
      <c r="P48" s="349" t="s">
        <v>103</v>
      </c>
    </row>
    <row r="49" spans="1:17" s="1" customFormat="1" ht="12.75">
      <c r="A49" s="94"/>
      <c r="B49" s="94" t="s">
        <v>186</v>
      </c>
      <c r="C49" s="94"/>
      <c r="D49" s="113">
        <v>13.5</v>
      </c>
      <c r="E49" s="83">
        <v>0.093</v>
      </c>
      <c r="F49" s="83">
        <v>0.124</v>
      </c>
      <c r="G49" s="83">
        <v>0.142</v>
      </c>
      <c r="H49" s="83">
        <v>0.151</v>
      </c>
      <c r="I49" s="83">
        <f t="shared" si="3"/>
        <v>0.151</v>
      </c>
      <c r="J49" s="158">
        <v>0.166</v>
      </c>
      <c r="K49" s="83">
        <v>0.183</v>
      </c>
      <c r="L49" s="83">
        <v>0.204</v>
      </c>
      <c r="M49" s="83">
        <v>0.218</v>
      </c>
      <c r="N49" s="83">
        <f t="shared" si="2"/>
        <v>0.218</v>
      </c>
      <c r="O49" s="158">
        <v>0.23</v>
      </c>
      <c r="P49" s="348" t="s">
        <v>103</v>
      </c>
      <c r="Q49" s="2"/>
    </row>
    <row r="50" spans="1:17" s="1" customFormat="1" ht="12.75">
      <c r="A50" s="94"/>
      <c r="B50" s="94" t="s">
        <v>187</v>
      </c>
      <c r="C50" s="94"/>
      <c r="D50" s="113">
        <v>13.2</v>
      </c>
      <c r="E50" s="83">
        <v>0.2817</v>
      </c>
      <c r="F50" s="83">
        <v>0.27</v>
      </c>
      <c r="G50" s="83">
        <v>0.269</v>
      </c>
      <c r="H50" s="83">
        <v>0.259</v>
      </c>
      <c r="I50" s="83">
        <f t="shared" si="3"/>
        <v>0.259</v>
      </c>
      <c r="J50" s="158">
        <v>0.249</v>
      </c>
      <c r="K50" s="83">
        <v>0.241</v>
      </c>
      <c r="L50" s="83">
        <v>0.227</v>
      </c>
      <c r="M50" s="83">
        <v>0.21</v>
      </c>
      <c r="N50" s="83">
        <f t="shared" si="2"/>
        <v>0.21</v>
      </c>
      <c r="O50" s="158">
        <v>0.201</v>
      </c>
      <c r="P50" s="348" t="s">
        <v>103</v>
      </c>
      <c r="Q50" s="2"/>
    </row>
    <row r="51" spans="2:16" ht="12.75">
      <c r="B51" s="94" t="s">
        <v>190</v>
      </c>
      <c r="D51" s="16">
        <v>13.4</v>
      </c>
      <c r="E51" s="83">
        <v>0.122</v>
      </c>
      <c r="F51" s="83">
        <v>0.122</v>
      </c>
      <c r="G51" s="83">
        <v>0.119</v>
      </c>
      <c r="H51" s="83">
        <v>0.123</v>
      </c>
      <c r="I51" s="83">
        <f t="shared" si="3"/>
        <v>0.123</v>
      </c>
      <c r="J51" s="158">
        <v>0.117</v>
      </c>
      <c r="K51" s="83">
        <v>0.113</v>
      </c>
      <c r="L51" s="83">
        <v>0.108</v>
      </c>
      <c r="M51" s="83">
        <v>0.102</v>
      </c>
      <c r="N51" s="83">
        <f t="shared" si="2"/>
        <v>0.102</v>
      </c>
      <c r="O51" s="158">
        <v>0.095</v>
      </c>
      <c r="P51" s="349" t="s">
        <v>103</v>
      </c>
    </row>
    <row r="52" spans="2:16" ht="7.5" customHeight="1">
      <c r="B52" s="94"/>
      <c r="E52" s="83"/>
      <c r="F52" s="83"/>
      <c r="G52" s="83"/>
      <c r="H52" s="83"/>
      <c r="I52" s="83"/>
      <c r="J52" s="158"/>
      <c r="K52" s="83"/>
      <c r="L52" s="83"/>
      <c r="M52" s="83"/>
      <c r="N52" s="83"/>
      <c r="O52" s="158"/>
      <c r="P52" s="349"/>
    </row>
    <row r="53" spans="2:16" ht="12.75">
      <c r="B53" s="80" t="s">
        <v>188</v>
      </c>
      <c r="C53" s="4"/>
      <c r="D53" s="58" t="s">
        <v>189</v>
      </c>
      <c r="E53" s="84">
        <v>0.504</v>
      </c>
      <c r="F53" s="84">
        <v>0.536</v>
      </c>
      <c r="G53" s="84">
        <v>0.58</v>
      </c>
      <c r="H53" s="84">
        <v>0.63</v>
      </c>
      <c r="I53" s="84">
        <f t="shared" si="3"/>
        <v>0.63</v>
      </c>
      <c r="J53" s="351">
        <v>0.676</v>
      </c>
      <c r="K53" s="84">
        <v>0.701</v>
      </c>
      <c r="L53" s="84">
        <v>0.725</v>
      </c>
      <c r="M53" s="84">
        <v>0.775</v>
      </c>
      <c r="N53" s="84">
        <v>0.775</v>
      </c>
      <c r="O53" s="351">
        <v>0.821</v>
      </c>
      <c r="P53" s="352" t="s">
        <v>103</v>
      </c>
    </row>
    <row r="54" spans="1:21" s="29" customFormat="1" ht="35.25" customHeight="1">
      <c r="A54" s="375" t="s">
        <v>147</v>
      </c>
      <c r="B54" s="375"/>
      <c r="C54" s="375"/>
      <c r="D54" s="375"/>
      <c r="E54" s="375"/>
      <c r="F54" s="375"/>
      <c r="G54" s="375"/>
      <c r="H54" s="375"/>
      <c r="I54" s="375"/>
      <c r="J54" s="39"/>
      <c r="K54" s="39"/>
      <c r="L54" s="39"/>
      <c r="M54" s="39"/>
      <c r="N54" s="39"/>
      <c r="O54" s="39"/>
      <c r="P54" s="39"/>
      <c r="Q54" s="2"/>
      <c r="R54" s="30"/>
      <c r="S54" s="30"/>
      <c r="T54" s="30"/>
      <c r="U54" s="30"/>
    </row>
    <row r="55" spans="1:21" s="15" customFormat="1" ht="18.75" customHeight="1">
      <c r="A55" s="141"/>
      <c r="B55" s="142"/>
      <c r="C55" s="142"/>
      <c r="D55" s="142"/>
      <c r="E55" s="141"/>
      <c r="F55" s="143"/>
      <c r="G55" s="186"/>
      <c r="H55" s="143"/>
      <c r="I55" s="143"/>
      <c r="J55" s="143"/>
      <c r="K55" s="143"/>
      <c r="L55" s="143"/>
      <c r="M55" s="143"/>
      <c r="N55" s="143"/>
      <c r="O55" s="143"/>
      <c r="P55" s="143"/>
      <c r="Q55" s="10"/>
      <c r="R55" s="64"/>
      <c r="S55" s="64"/>
      <c r="T55" s="64"/>
      <c r="U55" s="64"/>
    </row>
    <row r="56" ht="12" customHeight="1"/>
  </sheetData>
  <mergeCells count="2">
    <mergeCell ref="B2:D3"/>
    <mergeCell ref="A54:I54"/>
  </mergeCells>
  <printOptions/>
  <pageMargins left="0.7874015748031497" right="0.7874015748031497" top="0.984251968503937" bottom="0.984251968503937" header="0.5118110236220472" footer="0.5118110236220472"/>
  <pageSetup horizontalDpi="600" verticalDpi="600" orientation="landscape" paperSize="9" scale="59" r:id="rId3"/>
  <headerFooter alignWithMargins="0">
    <oddHeader>&amp;R&amp;G</oddHeader>
    <oddFooter>&amp;LTelekom Austria Group&amp;C13.05.2009&amp;R&amp;P</oddFooter>
  </headerFooter>
  <ignoredErrors>
    <ignoredError sqref="I53 N46:N51 I46:I51" formula="1"/>
  </ignoredErrors>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DC317"/>
  <sheetViews>
    <sheetView showGridLines="0" tabSelected="1" view="pageBreakPreview" zoomScale="75" zoomScaleNormal="75" zoomScaleSheetLayoutView="75" workbookViewId="0" topLeftCell="A1">
      <pane ySplit="4" topLeftCell="BM32" activePane="bottomLeft" state="frozen"/>
      <selection pane="topLeft" activeCell="I21" sqref="I21"/>
      <selection pane="bottomLeft" activeCell="A61" sqref="A61:P61"/>
    </sheetView>
  </sheetViews>
  <sheetFormatPr defaultColWidth="11.421875" defaultRowHeight="12.75" outlineLevelCol="1"/>
  <cols>
    <col min="1" max="1" width="5.28125" style="2" customWidth="1"/>
    <col min="2" max="2" width="11.57421875" style="2" customWidth="1"/>
    <col min="3" max="3" width="39.8515625" style="2" customWidth="1"/>
    <col min="4" max="4" width="7.8515625" style="174" hidden="1" customWidth="1" outlineLevel="1"/>
    <col min="5" max="5" width="13.140625" style="283" customWidth="1" collapsed="1"/>
    <col min="6" max="7" width="13.140625" style="283" customWidth="1"/>
    <col min="8" max="9" width="13.140625" style="90" customWidth="1"/>
    <col min="10" max="15" width="13.140625" style="2" customWidth="1"/>
    <col min="16" max="16" width="13.140625" style="283" customWidth="1" collapsed="1"/>
    <col min="17" max="17" width="5.140625" style="1" customWidth="1"/>
    <col min="18" max="21" width="9.140625" style="1" customWidth="1" collapsed="1"/>
    <col min="22" max="23" width="9.140625" style="2" customWidth="1" collapsed="1"/>
    <col min="24" max="25" width="9.140625" style="2" customWidth="1" outlineLevel="1"/>
    <col min="26" max="26" width="9.140625" style="2" customWidth="1"/>
    <col min="27" max="30" width="9.140625" style="2" customWidth="1" outlineLevel="1"/>
    <col min="31" max="31" width="9.140625" style="2" customWidth="1"/>
    <col min="32" max="34" width="9.140625" style="2" customWidth="1" outlineLevel="1"/>
    <col min="35" max="35" width="9.140625" style="2" customWidth="1"/>
    <col min="36" max="39" width="9.140625" style="2" customWidth="1" outlineLevel="1"/>
    <col min="40" max="41" width="9.140625" style="2" customWidth="1"/>
    <col min="42" max="42" width="9.140625" style="2" customWidth="1" collapsed="1"/>
    <col min="43" max="45" width="9.140625" style="2" customWidth="1"/>
    <col min="46" max="46" width="9.140625" style="2" customWidth="1" collapsed="1"/>
    <col min="47" max="47" width="9.140625" style="2" customWidth="1"/>
    <col min="48" max="48" width="9.140625" style="2" customWidth="1" collapsed="1"/>
    <col min="49" max="49" width="9.140625" style="2" customWidth="1"/>
    <col min="50" max="61" width="9.140625" style="2" customWidth="1" collapsed="1"/>
    <col min="62" max="62" width="9.140625" style="2" customWidth="1"/>
    <col min="63" max="107" width="9.140625" style="2" customWidth="1" collapsed="1"/>
    <col min="108" max="16384" width="9.140625" style="2" customWidth="1"/>
  </cols>
  <sheetData>
    <row r="1" spans="2:39" ht="13.5" customHeight="1">
      <c r="B1" s="376" t="s">
        <v>89</v>
      </c>
      <c r="C1" s="377"/>
      <c r="D1" s="377"/>
      <c r="E1" s="25"/>
      <c r="F1" s="298"/>
      <c r="G1" s="298"/>
      <c r="H1" s="96"/>
      <c r="I1" s="96"/>
      <c r="J1" s="4"/>
      <c r="K1" s="4"/>
      <c r="L1" s="4"/>
      <c r="M1" s="4"/>
      <c r="N1" s="4"/>
      <c r="O1" s="4"/>
      <c r="P1" s="298"/>
      <c r="Q1" s="37"/>
      <c r="R1" s="38"/>
      <c r="W1" s="33"/>
      <c r="X1" s="33"/>
      <c r="Y1" s="33"/>
      <c r="Z1" s="33"/>
      <c r="AA1" s="1"/>
      <c r="AB1" s="1"/>
      <c r="AC1" s="1"/>
      <c r="AD1" s="27"/>
      <c r="AE1" s="27"/>
      <c r="AF1" s="27"/>
      <c r="AG1" s="27"/>
      <c r="AH1" s="27"/>
      <c r="AI1" s="27"/>
      <c r="AJ1" s="27"/>
      <c r="AK1" s="27"/>
      <c r="AL1" s="33"/>
      <c r="AM1" s="1"/>
    </row>
    <row r="2" spans="1:17" ht="11.25" customHeight="1">
      <c r="A2" s="31"/>
      <c r="B2" s="377"/>
      <c r="C2" s="377"/>
      <c r="D2" s="377"/>
      <c r="Q2" s="37"/>
    </row>
    <row r="3" spans="1:17" ht="16.5" customHeight="1">
      <c r="A3" s="31"/>
      <c r="B3" s="37"/>
      <c r="C3" s="31"/>
      <c r="D3" s="255"/>
      <c r="P3" s="25"/>
      <c r="Q3" s="37"/>
    </row>
    <row r="4" spans="1:21" s="18" customFormat="1" ht="14.25">
      <c r="A4" s="92"/>
      <c r="B4" s="93"/>
      <c r="C4" s="94"/>
      <c r="D4" s="174"/>
      <c r="E4" s="236" t="s">
        <v>92</v>
      </c>
      <c r="F4" s="236" t="s">
        <v>95</v>
      </c>
      <c r="G4" s="236" t="s">
        <v>98</v>
      </c>
      <c r="H4" s="236" t="s">
        <v>102</v>
      </c>
      <c r="I4" s="236" t="s">
        <v>146</v>
      </c>
      <c r="J4" s="237" t="s">
        <v>125</v>
      </c>
      <c r="K4" s="236" t="s">
        <v>128</v>
      </c>
      <c r="L4" s="236" t="s">
        <v>130</v>
      </c>
      <c r="M4" s="236" t="s">
        <v>136</v>
      </c>
      <c r="N4" s="236">
        <v>2008</v>
      </c>
      <c r="O4" s="237" t="s">
        <v>158</v>
      </c>
      <c r="P4" s="236" t="str">
        <f>'Fixed Net'!P5</f>
        <v>% change</v>
      </c>
      <c r="Q4" s="80"/>
      <c r="R4" s="1"/>
      <c r="S4" s="1"/>
      <c r="T4" s="1"/>
      <c r="U4" s="1"/>
    </row>
    <row r="5" spans="1:17" ht="15" hidden="1">
      <c r="A5" s="92"/>
      <c r="B5" s="234"/>
      <c r="C5" s="238"/>
      <c r="D5" s="256"/>
      <c r="E5" s="278">
        <v>88</v>
      </c>
      <c r="F5" s="278">
        <v>92</v>
      </c>
      <c r="G5" s="278">
        <v>100</v>
      </c>
      <c r="H5" s="331">
        <v>108</v>
      </c>
      <c r="I5" s="331">
        <v>112</v>
      </c>
      <c r="J5" s="279">
        <v>116</v>
      </c>
      <c r="K5" s="278">
        <v>120</v>
      </c>
      <c r="L5" s="278">
        <v>128</v>
      </c>
      <c r="M5" s="331">
        <v>136</v>
      </c>
      <c r="N5" s="331">
        <v>140</v>
      </c>
      <c r="O5" s="279">
        <v>144</v>
      </c>
      <c r="P5" s="310"/>
      <c r="Q5" s="213"/>
    </row>
    <row r="6" spans="1:17" s="18" customFormat="1" ht="27" customHeight="1">
      <c r="A6" s="380" t="s">
        <v>100</v>
      </c>
      <c r="B6" s="381"/>
      <c r="C6" s="381"/>
      <c r="D6" s="257"/>
      <c r="E6" s="205"/>
      <c r="F6" s="205"/>
      <c r="G6" s="205"/>
      <c r="H6" s="205"/>
      <c r="I6" s="205"/>
      <c r="J6" s="207"/>
      <c r="K6" s="205"/>
      <c r="L6" s="205"/>
      <c r="M6" s="205"/>
      <c r="N6" s="205"/>
      <c r="O6" s="207"/>
      <c r="P6" s="219"/>
      <c r="Q6" s="97"/>
    </row>
    <row r="7" spans="1:17" ht="12.75">
      <c r="A7" s="90"/>
      <c r="B7" s="90" t="s">
        <v>6</v>
      </c>
      <c r="C7" s="90"/>
      <c r="D7" s="183">
        <v>4.1</v>
      </c>
      <c r="E7" s="88">
        <v>417.8</v>
      </c>
      <c r="F7" s="88">
        <v>419.9</v>
      </c>
      <c r="G7" s="88">
        <v>426.7</v>
      </c>
      <c r="H7" s="88">
        <v>395.8</v>
      </c>
      <c r="I7" s="88">
        <v>1660.2</v>
      </c>
      <c r="J7" s="134">
        <v>409</v>
      </c>
      <c r="K7" s="88">
        <v>397.4</v>
      </c>
      <c r="L7" s="88">
        <v>420</v>
      </c>
      <c r="M7" s="88">
        <v>441.6</v>
      </c>
      <c r="N7" s="88">
        <v>1668</v>
      </c>
      <c r="O7" s="134">
        <v>403.6</v>
      </c>
      <c r="P7" s="138">
        <f>O7/J7-1</f>
        <v>-0.013202933985330012</v>
      </c>
      <c r="Q7" s="80"/>
    </row>
    <row r="8" spans="1:17" ht="12.75">
      <c r="A8" s="90"/>
      <c r="B8" s="90" t="s">
        <v>49</v>
      </c>
      <c r="C8" s="90"/>
      <c r="D8" s="183">
        <v>4.13</v>
      </c>
      <c r="E8" s="88">
        <v>141.8</v>
      </c>
      <c r="F8" s="88">
        <v>158.9</v>
      </c>
      <c r="G8" s="88">
        <v>174.4</v>
      </c>
      <c r="H8" s="88">
        <v>167.6</v>
      </c>
      <c r="I8" s="88">
        <v>642.7</v>
      </c>
      <c r="J8" s="134">
        <v>154.4</v>
      </c>
      <c r="K8" s="88">
        <v>165.6</v>
      </c>
      <c r="L8" s="88">
        <v>179</v>
      </c>
      <c r="M8" s="88">
        <v>168.4</v>
      </c>
      <c r="N8" s="88">
        <v>667.4</v>
      </c>
      <c r="O8" s="134">
        <v>150.1</v>
      </c>
      <c r="P8" s="138">
        <f aca="true" t="shared" si="0" ref="P8:P16">O8/J8-1</f>
        <v>-0.027849740932642586</v>
      </c>
      <c r="Q8" s="80"/>
    </row>
    <row r="9" spans="1:17" ht="12.75">
      <c r="A9" s="90"/>
      <c r="B9" s="90" t="s">
        <v>131</v>
      </c>
      <c r="C9" s="90"/>
      <c r="D9" s="183" t="s">
        <v>104</v>
      </c>
      <c r="E9" s="181" t="s">
        <v>103</v>
      </c>
      <c r="F9" s="181" t="s">
        <v>103</v>
      </c>
      <c r="G9" s="181" t="s">
        <v>103</v>
      </c>
      <c r="H9" s="181">
        <v>64</v>
      </c>
      <c r="I9" s="181">
        <v>64</v>
      </c>
      <c r="J9" s="182">
        <v>64.5</v>
      </c>
      <c r="K9" s="181">
        <v>71.1</v>
      </c>
      <c r="L9" s="181">
        <v>82.4</v>
      </c>
      <c r="M9" s="181">
        <v>92.3</v>
      </c>
      <c r="N9" s="181">
        <v>310.3</v>
      </c>
      <c r="O9" s="182">
        <v>72.8</v>
      </c>
      <c r="P9" s="138">
        <f t="shared" si="0"/>
        <v>0.12868217054263553</v>
      </c>
      <c r="Q9" s="80"/>
    </row>
    <row r="10" spans="1:17" ht="12.75">
      <c r="A10" s="90"/>
      <c r="B10" s="90" t="s">
        <v>62</v>
      </c>
      <c r="C10" s="90"/>
      <c r="D10" s="183">
        <v>4.2</v>
      </c>
      <c r="E10" s="88">
        <v>102.4</v>
      </c>
      <c r="F10" s="88">
        <v>124.3</v>
      </c>
      <c r="G10" s="88">
        <v>165.7</v>
      </c>
      <c r="H10" s="88">
        <v>121.8</v>
      </c>
      <c r="I10" s="88">
        <v>514.2</v>
      </c>
      <c r="J10" s="134">
        <v>116.5</v>
      </c>
      <c r="K10" s="88">
        <v>128.2</v>
      </c>
      <c r="L10" s="88">
        <v>157.8</v>
      </c>
      <c r="M10" s="88">
        <v>121.1</v>
      </c>
      <c r="N10" s="88">
        <v>523.6</v>
      </c>
      <c r="O10" s="134">
        <v>105.4</v>
      </c>
      <c r="P10" s="138">
        <f t="shared" si="0"/>
        <v>-0.09527896995708152</v>
      </c>
      <c r="Q10" s="80"/>
    </row>
    <row r="11" spans="1:17" ht="12.75">
      <c r="A11" s="94"/>
      <c r="B11" s="94" t="s">
        <v>7</v>
      </c>
      <c r="C11" s="90"/>
      <c r="D11" s="183">
        <v>4.3</v>
      </c>
      <c r="E11" s="88">
        <v>36.2</v>
      </c>
      <c r="F11" s="88">
        <v>42.8</v>
      </c>
      <c r="G11" s="88">
        <v>48.1</v>
      </c>
      <c r="H11" s="88">
        <v>43.2</v>
      </c>
      <c r="I11" s="88">
        <v>170.3</v>
      </c>
      <c r="J11" s="134">
        <v>44.1</v>
      </c>
      <c r="K11" s="88">
        <v>46.4</v>
      </c>
      <c r="L11" s="88">
        <v>50.5</v>
      </c>
      <c r="M11" s="88">
        <v>48.5</v>
      </c>
      <c r="N11" s="88">
        <v>189.5</v>
      </c>
      <c r="O11" s="134">
        <v>45.7</v>
      </c>
      <c r="P11" s="138">
        <f t="shared" si="0"/>
        <v>0.03628117913832196</v>
      </c>
      <c r="Q11" s="80"/>
    </row>
    <row r="12" spans="1:17" ht="12.75">
      <c r="A12" s="94"/>
      <c r="B12" s="94" t="s">
        <v>109</v>
      </c>
      <c r="C12" s="90"/>
      <c r="D12" s="183" t="s">
        <v>27</v>
      </c>
      <c r="E12" s="88">
        <v>0</v>
      </c>
      <c r="F12" s="88">
        <v>0</v>
      </c>
      <c r="G12" s="88">
        <v>4.6</v>
      </c>
      <c r="H12" s="88">
        <v>9.1</v>
      </c>
      <c r="I12" s="88">
        <v>13.7</v>
      </c>
      <c r="J12" s="134">
        <v>12.1</v>
      </c>
      <c r="K12" s="88">
        <v>12.7</v>
      </c>
      <c r="L12" s="88">
        <v>15.8</v>
      </c>
      <c r="M12" s="88">
        <v>18.4</v>
      </c>
      <c r="N12" s="88">
        <v>59</v>
      </c>
      <c r="O12" s="134">
        <v>15.4</v>
      </c>
      <c r="P12" s="138">
        <f t="shared" si="0"/>
        <v>0.2727272727272727</v>
      </c>
      <c r="Q12" s="80"/>
    </row>
    <row r="13" spans="1:17" ht="12.75">
      <c r="A13" s="94"/>
      <c r="B13" s="94" t="s">
        <v>110</v>
      </c>
      <c r="C13" s="90"/>
      <c r="D13" s="183" t="s">
        <v>111</v>
      </c>
      <c r="E13" s="88">
        <v>0</v>
      </c>
      <c r="F13" s="88">
        <v>0</v>
      </c>
      <c r="G13" s="88">
        <v>0.3</v>
      </c>
      <c r="H13" s="88">
        <v>2.1</v>
      </c>
      <c r="I13" s="88">
        <v>2.4</v>
      </c>
      <c r="J13" s="134">
        <v>1.8</v>
      </c>
      <c r="K13" s="88">
        <v>2.5</v>
      </c>
      <c r="L13" s="88">
        <v>3.9</v>
      </c>
      <c r="M13" s="88">
        <v>3.7</v>
      </c>
      <c r="N13" s="88">
        <v>11.9</v>
      </c>
      <c r="O13" s="134">
        <v>3.9</v>
      </c>
      <c r="P13" s="138">
        <f t="shared" si="0"/>
        <v>1.1666666666666665</v>
      </c>
      <c r="Q13" s="80"/>
    </row>
    <row r="14" spans="1:17" ht="12.75">
      <c r="A14" s="94"/>
      <c r="B14" s="94" t="s">
        <v>65</v>
      </c>
      <c r="C14" s="90"/>
      <c r="D14" s="183">
        <v>4.4</v>
      </c>
      <c r="E14" s="88">
        <v>4.7</v>
      </c>
      <c r="F14" s="88">
        <v>6.2</v>
      </c>
      <c r="G14" s="88">
        <v>5</v>
      </c>
      <c r="H14" s="88">
        <v>4</v>
      </c>
      <c r="I14" s="88">
        <v>19.9</v>
      </c>
      <c r="J14" s="134">
        <v>4.6</v>
      </c>
      <c r="K14" s="88">
        <v>5.7</v>
      </c>
      <c r="L14" s="88">
        <v>5.3</v>
      </c>
      <c r="M14" s="88">
        <v>4.7</v>
      </c>
      <c r="N14" s="88">
        <v>20.3</v>
      </c>
      <c r="O14" s="134">
        <v>5.6</v>
      </c>
      <c r="P14" s="138">
        <f t="shared" si="0"/>
        <v>0.21739130434782616</v>
      </c>
      <c r="Q14" s="80"/>
    </row>
    <row r="15" spans="1:21" s="18" customFormat="1" ht="12.75">
      <c r="A15" s="203"/>
      <c r="B15" s="203" t="s">
        <v>48</v>
      </c>
      <c r="C15" s="202"/>
      <c r="D15" s="243">
        <v>4.5</v>
      </c>
      <c r="E15" s="209">
        <v>-8.800000000000091</v>
      </c>
      <c r="F15" s="209">
        <v>-12.600000000000227</v>
      </c>
      <c r="G15" s="209">
        <v>-19.49999999999968</v>
      </c>
      <c r="H15" s="209">
        <v>-11.4</v>
      </c>
      <c r="I15" s="209">
        <v>-52.3</v>
      </c>
      <c r="J15" s="210">
        <v>-10.5</v>
      </c>
      <c r="K15" s="209">
        <v>-15.3</v>
      </c>
      <c r="L15" s="209">
        <v>-19</v>
      </c>
      <c r="M15" s="209">
        <v>-14.3</v>
      </c>
      <c r="N15" s="209">
        <v>-59.1</v>
      </c>
      <c r="O15" s="210">
        <v>-12.2</v>
      </c>
      <c r="P15" s="244">
        <f t="shared" si="0"/>
        <v>0.161904761904764</v>
      </c>
      <c r="Q15" s="80"/>
      <c r="R15" s="1"/>
      <c r="S15" s="1"/>
      <c r="T15" s="1"/>
      <c r="U15" s="1"/>
    </row>
    <row r="16" spans="1:17" s="1" customFormat="1" ht="12.75">
      <c r="A16" s="94"/>
      <c r="B16" s="80" t="s">
        <v>123</v>
      </c>
      <c r="C16" s="80"/>
      <c r="D16" s="174"/>
      <c r="E16" s="89">
        <f aca="true" t="shared" si="1" ref="E16:K16">+E24</f>
        <v>694.1</v>
      </c>
      <c r="F16" s="89">
        <f t="shared" si="1"/>
        <v>739.4999999999999</v>
      </c>
      <c r="G16" s="89">
        <f t="shared" si="1"/>
        <v>805.3000000000002</v>
      </c>
      <c r="H16" s="89">
        <f t="shared" si="1"/>
        <v>796.1999999999998</v>
      </c>
      <c r="I16" s="89">
        <f t="shared" si="1"/>
        <v>3035.1</v>
      </c>
      <c r="J16" s="137">
        <f t="shared" si="1"/>
        <v>796.5</v>
      </c>
      <c r="K16" s="89">
        <f t="shared" si="1"/>
        <v>814.3</v>
      </c>
      <c r="L16" s="89">
        <f>+L24</f>
        <v>895.7</v>
      </c>
      <c r="M16" s="89">
        <f>+M24</f>
        <v>884.4000000000001</v>
      </c>
      <c r="N16" s="89">
        <f>+N24</f>
        <v>3390.9</v>
      </c>
      <c r="O16" s="137">
        <f>+O24</f>
        <v>790.3</v>
      </c>
      <c r="P16" s="138">
        <f t="shared" si="0"/>
        <v>-0.007784055241682464</v>
      </c>
      <c r="Q16" s="80"/>
    </row>
    <row r="17" spans="1:17" s="18" customFormat="1" ht="21" customHeight="1">
      <c r="A17" s="380" t="s">
        <v>101</v>
      </c>
      <c r="B17" s="382">
        <v>0</v>
      </c>
      <c r="C17" s="382">
        <v>0</v>
      </c>
      <c r="D17" s="239"/>
      <c r="E17" s="240"/>
      <c r="F17" s="240"/>
      <c r="G17" s="240"/>
      <c r="H17" s="240"/>
      <c r="I17" s="240"/>
      <c r="J17" s="242"/>
      <c r="K17" s="240"/>
      <c r="L17" s="240"/>
      <c r="M17" s="240"/>
      <c r="N17" s="240"/>
      <c r="O17" s="242"/>
      <c r="P17" s="244"/>
      <c r="Q17" s="97"/>
    </row>
    <row r="18" spans="1:17" ht="12.75">
      <c r="A18" s="96"/>
      <c r="B18" s="90" t="s">
        <v>167</v>
      </c>
      <c r="C18" s="96"/>
      <c r="D18" s="16" t="s">
        <v>38</v>
      </c>
      <c r="E18" s="67">
        <v>475.3</v>
      </c>
      <c r="F18" s="67">
        <v>505.6</v>
      </c>
      <c r="G18" s="67">
        <v>530.9</v>
      </c>
      <c r="H18" s="67">
        <v>575</v>
      </c>
      <c r="I18" s="67">
        <v>2086.8</v>
      </c>
      <c r="J18" s="136">
        <v>562.8</v>
      </c>
      <c r="K18" s="67">
        <v>597.5</v>
      </c>
      <c r="L18" s="67">
        <v>628.1</v>
      </c>
      <c r="M18" s="67">
        <v>625</v>
      </c>
      <c r="N18" s="67">
        <v>2413.4</v>
      </c>
      <c r="O18" s="136">
        <v>563.9</v>
      </c>
      <c r="P18" s="138">
        <f aca="true" t="shared" si="2" ref="P18:P24">O18/J18-1</f>
        <v>0.0019545131485430023</v>
      </c>
      <c r="Q18" s="80"/>
    </row>
    <row r="19" spans="1:17" ht="12.75">
      <c r="A19" s="96"/>
      <c r="B19" s="90" t="s">
        <v>35</v>
      </c>
      <c r="C19" s="96"/>
      <c r="D19" s="16" t="s">
        <v>40</v>
      </c>
      <c r="E19" s="67">
        <v>54.6</v>
      </c>
      <c r="F19" s="67">
        <v>68.7</v>
      </c>
      <c r="G19" s="67">
        <v>69.8</v>
      </c>
      <c r="H19" s="67">
        <v>85.6</v>
      </c>
      <c r="I19" s="67">
        <v>278.7</v>
      </c>
      <c r="J19" s="136">
        <v>61.1</v>
      </c>
      <c r="K19" s="67">
        <v>54.1</v>
      </c>
      <c r="L19" s="67">
        <v>70.4</v>
      </c>
      <c r="M19" s="67">
        <v>84.2</v>
      </c>
      <c r="N19" s="67">
        <v>269.8</v>
      </c>
      <c r="O19" s="136">
        <v>57.3</v>
      </c>
      <c r="P19" s="138">
        <f t="shared" si="2"/>
        <v>-0.06219312602291327</v>
      </c>
      <c r="Q19" s="80"/>
    </row>
    <row r="20" spans="1:17" ht="12.75">
      <c r="A20" s="90"/>
      <c r="B20" s="90" t="s">
        <v>36</v>
      </c>
      <c r="C20" s="90"/>
      <c r="D20" s="16" t="s">
        <v>41</v>
      </c>
      <c r="E20" s="67">
        <v>57.6</v>
      </c>
      <c r="F20" s="67">
        <v>56.7</v>
      </c>
      <c r="G20" s="67">
        <v>86.2</v>
      </c>
      <c r="H20" s="67">
        <v>40.3</v>
      </c>
      <c r="I20" s="67">
        <v>240.8</v>
      </c>
      <c r="J20" s="136">
        <v>50.4</v>
      </c>
      <c r="K20" s="67">
        <v>39.6</v>
      </c>
      <c r="L20" s="67">
        <v>62.5</v>
      </c>
      <c r="M20" s="67">
        <v>29.6</v>
      </c>
      <c r="N20" s="67">
        <v>182.1</v>
      </c>
      <c r="O20" s="136">
        <v>34</v>
      </c>
      <c r="P20" s="138">
        <f t="shared" si="2"/>
        <v>-0.32539682539682535</v>
      </c>
      <c r="Q20" s="80"/>
    </row>
    <row r="21" spans="1:17" ht="12.75">
      <c r="A21" s="90"/>
      <c r="B21" s="90" t="s">
        <v>37</v>
      </c>
      <c r="C21" s="96"/>
      <c r="D21" s="16" t="s">
        <v>42</v>
      </c>
      <c r="E21" s="67">
        <v>103.6</v>
      </c>
      <c r="F21" s="67">
        <v>111.7</v>
      </c>
      <c r="G21" s="67">
        <v>109.8</v>
      </c>
      <c r="H21" s="67">
        <v>97.8</v>
      </c>
      <c r="I21" s="67">
        <v>422.9</v>
      </c>
      <c r="J21" s="136">
        <v>114.9</v>
      </c>
      <c r="K21" s="67">
        <v>122.3</v>
      </c>
      <c r="L21" s="67">
        <v>130.3</v>
      </c>
      <c r="M21" s="67">
        <v>143.3</v>
      </c>
      <c r="N21" s="67">
        <v>510.8</v>
      </c>
      <c r="O21" s="136">
        <v>126.1</v>
      </c>
      <c r="P21" s="138">
        <f t="shared" si="2"/>
        <v>0.09747606614447335</v>
      </c>
      <c r="Q21" s="80"/>
    </row>
    <row r="22" spans="1:17" s="1" customFormat="1" ht="12.75">
      <c r="A22" s="94"/>
      <c r="B22" s="94" t="s">
        <v>168</v>
      </c>
      <c r="C22" s="80"/>
      <c r="D22" s="16" t="s">
        <v>43</v>
      </c>
      <c r="E22" s="67">
        <v>16</v>
      </c>
      <c r="F22" s="67">
        <v>12</v>
      </c>
      <c r="G22" s="67">
        <v>13.3</v>
      </c>
      <c r="H22" s="67">
        <v>11.5</v>
      </c>
      <c r="I22" s="67">
        <v>52.8</v>
      </c>
      <c r="J22" s="136">
        <v>17.3</v>
      </c>
      <c r="K22" s="67">
        <v>11.2</v>
      </c>
      <c r="L22" s="67">
        <v>15.100000000000094</v>
      </c>
      <c r="M22" s="67">
        <v>17.799999999999905</v>
      </c>
      <c r="N22" s="67">
        <v>61.4</v>
      </c>
      <c r="O22" s="136">
        <v>17.9</v>
      </c>
      <c r="P22" s="138">
        <f t="shared" si="2"/>
        <v>0.03468208092485536</v>
      </c>
      <c r="Q22" s="80"/>
    </row>
    <row r="23" spans="1:17" ht="12.75">
      <c r="A23" s="203"/>
      <c r="B23" s="203" t="s">
        <v>191</v>
      </c>
      <c r="C23" s="202"/>
      <c r="D23" s="243" t="s">
        <v>44</v>
      </c>
      <c r="E23" s="209">
        <v>-13</v>
      </c>
      <c r="F23" s="209">
        <v>-15.2</v>
      </c>
      <c r="G23" s="209">
        <v>-4.7</v>
      </c>
      <c r="H23" s="209">
        <v>-14</v>
      </c>
      <c r="I23" s="209">
        <v>-46.9</v>
      </c>
      <c r="J23" s="210">
        <v>-10</v>
      </c>
      <c r="K23" s="209">
        <v>-10.4</v>
      </c>
      <c r="L23" s="209">
        <v>-10.7</v>
      </c>
      <c r="M23" s="209">
        <v>-15.5</v>
      </c>
      <c r="N23" s="209">
        <v>-46.6</v>
      </c>
      <c r="O23" s="210">
        <v>-8.9</v>
      </c>
      <c r="P23" s="138">
        <f>O23/J23-1</f>
        <v>-0.10999999999999999</v>
      </c>
      <c r="Q23" s="80"/>
    </row>
    <row r="24" spans="1:21" s="4" customFormat="1" ht="13.5" customHeight="1">
      <c r="A24" s="80"/>
      <c r="B24" s="383" t="s">
        <v>123</v>
      </c>
      <c r="C24" s="384"/>
      <c r="D24" s="17" t="s">
        <v>45</v>
      </c>
      <c r="E24" s="69">
        <v>694.1</v>
      </c>
      <c r="F24" s="69">
        <v>739.5</v>
      </c>
      <c r="G24" s="69">
        <v>805.3</v>
      </c>
      <c r="H24" s="69">
        <v>796.2</v>
      </c>
      <c r="I24" s="69">
        <v>3035.1</v>
      </c>
      <c r="J24" s="135">
        <v>796.5</v>
      </c>
      <c r="K24" s="69">
        <v>814.3</v>
      </c>
      <c r="L24" s="69">
        <v>895.7</v>
      </c>
      <c r="M24" s="69">
        <v>884.4</v>
      </c>
      <c r="N24" s="69">
        <v>3390.9</v>
      </c>
      <c r="O24" s="135">
        <v>790.3</v>
      </c>
      <c r="P24" s="350">
        <f t="shared" si="2"/>
        <v>-0.007784055241682464</v>
      </c>
      <c r="Q24" s="80"/>
      <c r="R24" s="6"/>
      <c r="S24" s="6"/>
      <c r="T24" s="6"/>
      <c r="U24" s="6"/>
    </row>
    <row r="25" spans="1:17" s="18" customFormat="1" ht="21" customHeight="1">
      <c r="A25" s="380" t="s">
        <v>73</v>
      </c>
      <c r="B25" s="382">
        <v>0</v>
      </c>
      <c r="C25" s="382">
        <v>0</v>
      </c>
      <c r="D25" s="259"/>
      <c r="E25" s="240"/>
      <c r="F25" s="240"/>
      <c r="G25" s="240"/>
      <c r="H25" s="240"/>
      <c r="I25" s="240"/>
      <c r="J25" s="241"/>
      <c r="K25" s="240"/>
      <c r="L25" s="240"/>
      <c r="M25" s="240"/>
      <c r="N25" s="240"/>
      <c r="O25" s="241"/>
      <c r="P25" s="244"/>
      <c r="Q25" s="97"/>
    </row>
    <row r="26" spans="1:17" ht="12.75">
      <c r="A26" s="80"/>
      <c r="B26" s="90" t="s">
        <v>6</v>
      </c>
      <c r="C26" s="80"/>
      <c r="D26" s="16" t="s">
        <v>38</v>
      </c>
      <c r="E26" s="67">
        <v>6.8</v>
      </c>
      <c r="F26" s="67">
        <v>7.4</v>
      </c>
      <c r="G26" s="67">
        <v>8.1</v>
      </c>
      <c r="H26" s="67">
        <v>9.1</v>
      </c>
      <c r="I26" s="67">
        <v>31.4</v>
      </c>
      <c r="J26" s="136">
        <v>9.3</v>
      </c>
      <c r="K26" s="67">
        <v>9.9</v>
      </c>
      <c r="L26" s="67">
        <v>9.2</v>
      </c>
      <c r="M26" s="67">
        <v>7.799999999999994</v>
      </c>
      <c r="N26" s="67">
        <v>36.2</v>
      </c>
      <c r="O26" s="136">
        <v>10.9</v>
      </c>
      <c r="P26" s="138">
        <f aca="true" t="shared" si="3" ref="P26:P35">O26/J26-1</f>
        <v>0.17204301075268802</v>
      </c>
      <c r="Q26" s="80"/>
    </row>
    <row r="27" spans="1:17" ht="12.75">
      <c r="A27" s="96"/>
      <c r="B27" s="90" t="s">
        <v>49</v>
      </c>
      <c r="C27" s="96"/>
      <c r="D27" s="16" t="s">
        <v>39</v>
      </c>
      <c r="E27" s="67">
        <v>0</v>
      </c>
      <c r="F27" s="67">
        <v>0.1</v>
      </c>
      <c r="G27" s="67">
        <v>0.2</v>
      </c>
      <c r="H27" s="67">
        <v>0.3</v>
      </c>
      <c r="I27" s="67">
        <v>0.6</v>
      </c>
      <c r="J27" s="136">
        <v>5.7</v>
      </c>
      <c r="K27" s="67">
        <v>4.5</v>
      </c>
      <c r="L27" s="67">
        <v>0.3000000000000007</v>
      </c>
      <c r="M27" s="67">
        <v>1.2</v>
      </c>
      <c r="N27" s="67">
        <v>11.7</v>
      </c>
      <c r="O27" s="136">
        <v>0.3</v>
      </c>
      <c r="P27" s="138">
        <f t="shared" si="3"/>
        <v>-0.9473684210526316</v>
      </c>
      <c r="Q27" s="80"/>
    </row>
    <row r="28" spans="1:17" ht="12.75">
      <c r="A28" s="96"/>
      <c r="B28" s="90" t="s">
        <v>131</v>
      </c>
      <c r="C28" s="96"/>
      <c r="D28" s="185" t="s">
        <v>105</v>
      </c>
      <c r="E28" s="175" t="s">
        <v>103</v>
      </c>
      <c r="F28" s="175" t="s">
        <v>103</v>
      </c>
      <c r="G28" s="175" t="s">
        <v>103</v>
      </c>
      <c r="H28" s="67">
        <v>0.8</v>
      </c>
      <c r="I28" s="67">
        <v>0.8</v>
      </c>
      <c r="J28" s="136">
        <v>1</v>
      </c>
      <c r="K28" s="175">
        <v>1</v>
      </c>
      <c r="L28" s="175">
        <v>0.9</v>
      </c>
      <c r="M28" s="67">
        <v>1.2</v>
      </c>
      <c r="N28" s="67">
        <v>4.1</v>
      </c>
      <c r="O28" s="136">
        <v>1.8</v>
      </c>
      <c r="P28" s="138">
        <f t="shared" si="3"/>
        <v>0.8</v>
      </c>
      <c r="Q28" s="80"/>
    </row>
    <row r="29" spans="1:17" ht="12.75">
      <c r="A29" s="96"/>
      <c r="B29" s="90" t="s">
        <v>62</v>
      </c>
      <c r="C29" s="96"/>
      <c r="D29" s="16" t="s">
        <v>40</v>
      </c>
      <c r="E29" s="67">
        <v>0.3</v>
      </c>
      <c r="F29" s="67">
        <v>0.1</v>
      </c>
      <c r="G29" s="67">
        <v>0.1</v>
      </c>
      <c r="H29" s="67">
        <v>0.3</v>
      </c>
      <c r="I29" s="67">
        <v>0.8</v>
      </c>
      <c r="J29" s="136">
        <v>0.1</v>
      </c>
      <c r="K29" s="67">
        <v>0.2</v>
      </c>
      <c r="L29" s="67">
        <v>0.4</v>
      </c>
      <c r="M29" s="67">
        <v>1.8</v>
      </c>
      <c r="N29" s="67">
        <v>2.5</v>
      </c>
      <c r="O29" s="136">
        <v>0.8</v>
      </c>
      <c r="P29" s="138" t="s">
        <v>103</v>
      </c>
      <c r="Q29" s="80"/>
    </row>
    <row r="30" spans="1:17" ht="12.75">
      <c r="A30" s="90"/>
      <c r="B30" s="94" t="s">
        <v>7</v>
      </c>
      <c r="C30" s="90"/>
      <c r="D30" s="16" t="s">
        <v>41</v>
      </c>
      <c r="E30" s="67">
        <v>0</v>
      </c>
      <c r="F30" s="67">
        <v>2.7</v>
      </c>
      <c r="G30" s="67">
        <v>12.1</v>
      </c>
      <c r="H30" s="67">
        <v>13.1</v>
      </c>
      <c r="I30" s="67">
        <v>27.9</v>
      </c>
      <c r="J30" s="136">
        <v>2.9</v>
      </c>
      <c r="K30" s="67">
        <v>5.8</v>
      </c>
      <c r="L30" s="67">
        <v>4.4</v>
      </c>
      <c r="M30" s="67">
        <v>7.2</v>
      </c>
      <c r="N30" s="67">
        <v>20.3</v>
      </c>
      <c r="O30" s="136">
        <v>1.6</v>
      </c>
      <c r="P30" s="138">
        <f t="shared" si="3"/>
        <v>-0.4482758620689655</v>
      </c>
      <c r="Q30" s="80"/>
    </row>
    <row r="31" spans="1:17" ht="12.75">
      <c r="A31" s="90"/>
      <c r="B31" s="94" t="s">
        <v>109</v>
      </c>
      <c r="C31" s="90"/>
      <c r="D31" s="16" t="s">
        <v>112</v>
      </c>
      <c r="E31" s="67">
        <v>0</v>
      </c>
      <c r="F31" s="67">
        <v>0</v>
      </c>
      <c r="G31" s="67">
        <v>0.1</v>
      </c>
      <c r="H31" s="67">
        <v>0.1</v>
      </c>
      <c r="I31" s="67">
        <v>0.2</v>
      </c>
      <c r="J31" s="136">
        <v>0.4</v>
      </c>
      <c r="K31" s="67">
        <v>0.1</v>
      </c>
      <c r="L31" s="67">
        <v>0.1</v>
      </c>
      <c r="M31" s="67">
        <v>1.1</v>
      </c>
      <c r="N31" s="67">
        <v>1.7</v>
      </c>
      <c r="O31" s="136">
        <v>0.1</v>
      </c>
      <c r="P31" s="138">
        <f t="shared" si="3"/>
        <v>-0.75</v>
      </c>
      <c r="Q31" s="80"/>
    </row>
    <row r="32" spans="1:17" ht="12.75">
      <c r="A32" s="90"/>
      <c r="B32" s="94" t="s">
        <v>110</v>
      </c>
      <c r="C32" s="90"/>
      <c r="D32" s="16" t="s">
        <v>113</v>
      </c>
      <c r="E32" s="67">
        <v>0</v>
      </c>
      <c r="F32" s="67">
        <v>0</v>
      </c>
      <c r="G32" s="67">
        <v>0</v>
      </c>
      <c r="H32" s="67">
        <v>0</v>
      </c>
      <c r="I32" s="67">
        <v>0</v>
      </c>
      <c r="J32" s="136">
        <v>0</v>
      </c>
      <c r="K32" s="181">
        <v>0.1</v>
      </c>
      <c r="L32" s="181">
        <v>-0.1</v>
      </c>
      <c r="M32" s="67">
        <v>0.1</v>
      </c>
      <c r="N32" s="67">
        <v>0.1</v>
      </c>
      <c r="O32" s="136">
        <v>0</v>
      </c>
      <c r="P32" s="138" t="s">
        <v>103</v>
      </c>
      <c r="Q32" s="80"/>
    </row>
    <row r="33" spans="1:17" s="1" customFormat="1" ht="12.75">
      <c r="A33" s="94"/>
      <c r="B33" s="94" t="s">
        <v>65</v>
      </c>
      <c r="C33" s="80"/>
      <c r="D33" s="16" t="s">
        <v>42</v>
      </c>
      <c r="E33" s="67">
        <v>0.1</v>
      </c>
      <c r="F33" s="67">
        <v>0</v>
      </c>
      <c r="G33" s="67">
        <v>0</v>
      </c>
      <c r="H33" s="67">
        <v>0</v>
      </c>
      <c r="I33" s="67">
        <v>0.1</v>
      </c>
      <c r="J33" s="136">
        <v>0.1</v>
      </c>
      <c r="K33" s="67">
        <v>0</v>
      </c>
      <c r="L33" s="67">
        <v>-0.1</v>
      </c>
      <c r="M33" s="67">
        <v>0.1</v>
      </c>
      <c r="N33" s="67">
        <v>0.1</v>
      </c>
      <c r="O33" s="136">
        <v>0</v>
      </c>
      <c r="P33" s="138">
        <f t="shared" si="3"/>
        <v>-1</v>
      </c>
      <c r="Q33" s="80"/>
    </row>
    <row r="34" spans="1:21" s="18" customFormat="1" ht="12.75">
      <c r="A34" s="203"/>
      <c r="B34" s="203" t="s">
        <v>48</v>
      </c>
      <c r="C34" s="202"/>
      <c r="D34" s="243" t="s">
        <v>44</v>
      </c>
      <c r="E34" s="209">
        <v>-3.9</v>
      </c>
      <c r="F34" s="209">
        <v>-7.6</v>
      </c>
      <c r="G34" s="209">
        <v>-9.9</v>
      </c>
      <c r="H34" s="209">
        <v>-19.9</v>
      </c>
      <c r="I34" s="209">
        <v>-41.3</v>
      </c>
      <c r="J34" s="210">
        <v>-7.2</v>
      </c>
      <c r="K34" s="209">
        <v>-10.1</v>
      </c>
      <c r="L34" s="209">
        <v>-8.20000000000001</v>
      </c>
      <c r="M34" s="209">
        <v>-13</v>
      </c>
      <c r="N34" s="209">
        <v>-38.5</v>
      </c>
      <c r="O34" s="210">
        <v>-7.1</v>
      </c>
      <c r="P34" s="244">
        <f t="shared" si="3"/>
        <v>-0.013888888888888729</v>
      </c>
      <c r="Q34" s="80"/>
      <c r="R34" s="1"/>
      <c r="S34" s="1"/>
      <c r="T34" s="1"/>
      <c r="U34" s="1"/>
    </row>
    <row r="35" spans="1:21" s="4" customFormat="1" ht="12.75">
      <c r="A35" s="96"/>
      <c r="B35" s="96" t="s">
        <v>124</v>
      </c>
      <c r="C35" s="96"/>
      <c r="D35" s="58" t="s">
        <v>43</v>
      </c>
      <c r="E35" s="69">
        <v>3.3</v>
      </c>
      <c r="F35" s="69">
        <v>2.7</v>
      </c>
      <c r="G35" s="69">
        <v>10.7</v>
      </c>
      <c r="H35" s="69">
        <v>3.8</v>
      </c>
      <c r="I35" s="69">
        <v>20.5</v>
      </c>
      <c r="J35" s="135">
        <v>12.3</v>
      </c>
      <c r="K35" s="69">
        <v>11.5</v>
      </c>
      <c r="L35" s="69">
        <v>6.9</v>
      </c>
      <c r="M35" s="69">
        <v>7.5</v>
      </c>
      <c r="N35" s="69">
        <v>38.2</v>
      </c>
      <c r="O35" s="135">
        <v>8.4</v>
      </c>
      <c r="P35" s="144">
        <f t="shared" si="3"/>
        <v>-0.3170731707317074</v>
      </c>
      <c r="Q35" s="80"/>
      <c r="R35" s="6"/>
      <c r="S35" s="6"/>
      <c r="T35" s="6"/>
      <c r="U35" s="6"/>
    </row>
    <row r="36" spans="1:17" s="1" customFormat="1" ht="15">
      <c r="A36" s="92"/>
      <c r="B36" s="93"/>
      <c r="C36" s="94"/>
      <c r="D36" s="174"/>
      <c r="E36" s="133"/>
      <c r="F36" s="133"/>
      <c r="G36" s="133"/>
      <c r="H36" s="133"/>
      <c r="I36" s="133"/>
      <c r="J36" s="163"/>
      <c r="K36" s="133"/>
      <c r="L36" s="133"/>
      <c r="M36" s="133"/>
      <c r="N36" s="133"/>
      <c r="O36" s="163"/>
      <c r="P36" s="138"/>
      <c r="Q36" s="80"/>
    </row>
    <row r="37" spans="1:17" s="18" customFormat="1" ht="12.75">
      <c r="A37" s="202" t="s">
        <v>132</v>
      </c>
      <c r="B37" s="203"/>
      <c r="C37" s="203"/>
      <c r="D37" s="257"/>
      <c r="E37" s="205"/>
      <c r="F37" s="205"/>
      <c r="G37" s="205"/>
      <c r="H37" s="205"/>
      <c r="I37" s="205"/>
      <c r="J37" s="206"/>
      <c r="K37" s="205"/>
      <c r="L37" s="205"/>
      <c r="M37" s="205"/>
      <c r="N37" s="205"/>
      <c r="O37" s="206"/>
      <c r="P37" s="244"/>
      <c r="Q37" s="97"/>
    </row>
    <row r="38" spans="1:17" ht="12.75">
      <c r="A38" s="90"/>
      <c r="B38" s="90" t="s">
        <v>6</v>
      </c>
      <c r="C38" s="90"/>
      <c r="D38" s="183">
        <v>5.1</v>
      </c>
      <c r="E38" s="67">
        <v>161.3</v>
      </c>
      <c r="F38" s="67">
        <v>151.5</v>
      </c>
      <c r="G38" s="67">
        <v>155.4</v>
      </c>
      <c r="H38" s="67">
        <v>112.2</v>
      </c>
      <c r="I38" s="67">
        <v>580.4</v>
      </c>
      <c r="J38" s="136">
        <v>170.1</v>
      </c>
      <c r="K38" s="67">
        <v>139.5</v>
      </c>
      <c r="L38" s="67">
        <v>159.2</v>
      </c>
      <c r="M38" s="67">
        <v>132.1</v>
      </c>
      <c r="N38" s="67">
        <v>600.9</v>
      </c>
      <c r="O38" s="136">
        <v>160.7</v>
      </c>
      <c r="P38" s="138">
        <f aca="true" t="shared" si="4" ref="P38:P47">O38/J38-1</f>
        <v>-0.05526161081716641</v>
      </c>
      <c r="Q38" s="80"/>
    </row>
    <row r="39" spans="1:17" ht="12.75">
      <c r="A39" s="90"/>
      <c r="B39" s="90" t="s">
        <v>49</v>
      </c>
      <c r="C39" s="90"/>
      <c r="D39" s="183">
        <v>5.6</v>
      </c>
      <c r="E39" s="67">
        <v>81.8</v>
      </c>
      <c r="F39" s="67">
        <v>91.5</v>
      </c>
      <c r="G39" s="67">
        <v>101.7</v>
      </c>
      <c r="H39" s="67">
        <v>82.6</v>
      </c>
      <c r="I39" s="67">
        <v>357.6</v>
      </c>
      <c r="J39" s="136">
        <v>92.9</v>
      </c>
      <c r="K39" s="67">
        <v>96</v>
      </c>
      <c r="L39" s="67">
        <v>100</v>
      </c>
      <c r="M39" s="67">
        <v>81.99999999999994</v>
      </c>
      <c r="N39" s="67">
        <v>370.9</v>
      </c>
      <c r="O39" s="136">
        <v>76.6</v>
      </c>
      <c r="P39" s="138">
        <f t="shared" si="4"/>
        <v>-0.17545748116254034</v>
      </c>
      <c r="Q39" s="80"/>
    </row>
    <row r="40" spans="1:17" ht="12.75">
      <c r="A40" s="90"/>
      <c r="B40" s="90" t="s">
        <v>131</v>
      </c>
      <c r="C40" s="90"/>
      <c r="D40" s="183" t="s">
        <v>106</v>
      </c>
      <c r="E40" s="175" t="s">
        <v>103</v>
      </c>
      <c r="F40" s="175" t="s">
        <v>103</v>
      </c>
      <c r="G40" s="175" t="s">
        <v>103</v>
      </c>
      <c r="H40" s="67">
        <v>30.9</v>
      </c>
      <c r="I40" s="67">
        <v>30.9</v>
      </c>
      <c r="J40" s="136">
        <v>31.9</v>
      </c>
      <c r="K40" s="175">
        <v>35</v>
      </c>
      <c r="L40" s="175">
        <v>41.3</v>
      </c>
      <c r="M40" s="67">
        <v>45.2</v>
      </c>
      <c r="N40" s="67">
        <v>153.4</v>
      </c>
      <c r="O40" s="136">
        <v>36.7</v>
      </c>
      <c r="P40" s="138">
        <f t="shared" si="4"/>
        <v>0.1504702194357368</v>
      </c>
      <c r="Q40" s="80"/>
    </row>
    <row r="41" spans="1:17" ht="12.75">
      <c r="A41" s="90"/>
      <c r="B41" s="90" t="s">
        <v>62</v>
      </c>
      <c r="C41" s="90"/>
      <c r="D41" s="183">
        <v>5.2</v>
      </c>
      <c r="E41" s="67">
        <v>37.7</v>
      </c>
      <c r="F41" s="67">
        <v>47.9</v>
      </c>
      <c r="G41" s="67">
        <v>84.9</v>
      </c>
      <c r="H41" s="67">
        <v>39.8</v>
      </c>
      <c r="I41" s="67">
        <v>210.3</v>
      </c>
      <c r="J41" s="136">
        <v>42.2</v>
      </c>
      <c r="K41" s="67">
        <v>49.4</v>
      </c>
      <c r="L41" s="67">
        <v>73.3</v>
      </c>
      <c r="M41" s="67">
        <v>34.9</v>
      </c>
      <c r="N41" s="67">
        <v>199.8</v>
      </c>
      <c r="O41" s="136">
        <v>32.6</v>
      </c>
      <c r="P41" s="138">
        <f t="shared" si="4"/>
        <v>-0.22748815165876768</v>
      </c>
      <c r="Q41" s="80"/>
    </row>
    <row r="42" spans="1:17" ht="12.75">
      <c r="A42" s="90"/>
      <c r="B42" s="94" t="s">
        <v>7</v>
      </c>
      <c r="C42" s="96"/>
      <c r="D42" s="183">
        <v>5.3</v>
      </c>
      <c r="E42" s="67">
        <v>11.2</v>
      </c>
      <c r="F42" s="67">
        <v>12.8</v>
      </c>
      <c r="G42" s="67">
        <v>17.7</v>
      </c>
      <c r="H42" s="67">
        <v>11.6</v>
      </c>
      <c r="I42" s="67">
        <v>53.3</v>
      </c>
      <c r="J42" s="136">
        <v>14.7</v>
      </c>
      <c r="K42" s="67">
        <v>15.5</v>
      </c>
      <c r="L42" s="67">
        <v>17</v>
      </c>
      <c r="M42" s="67">
        <v>11.6</v>
      </c>
      <c r="N42" s="67">
        <v>58.8</v>
      </c>
      <c r="O42" s="136">
        <v>10.3</v>
      </c>
      <c r="P42" s="138">
        <f t="shared" si="4"/>
        <v>-0.29931972789115635</v>
      </c>
      <c r="Q42" s="80"/>
    </row>
    <row r="43" spans="1:23" ht="12.75">
      <c r="A43" s="90"/>
      <c r="B43" s="94" t="s">
        <v>109</v>
      </c>
      <c r="C43" s="96"/>
      <c r="D43" s="185" t="s">
        <v>114</v>
      </c>
      <c r="E43" s="67">
        <v>-6.2</v>
      </c>
      <c r="F43" s="67">
        <v>-9.2</v>
      </c>
      <c r="G43" s="67">
        <v>-12.8</v>
      </c>
      <c r="H43" s="67">
        <v>-24.5</v>
      </c>
      <c r="I43" s="67">
        <v>-52.7</v>
      </c>
      <c r="J43" s="136">
        <v>-13</v>
      </c>
      <c r="K43" s="67">
        <v>-9.6</v>
      </c>
      <c r="L43" s="67">
        <v>-9.1</v>
      </c>
      <c r="M43" s="67">
        <v>-4.4</v>
      </c>
      <c r="N43" s="67">
        <v>-36.1</v>
      </c>
      <c r="O43" s="136">
        <v>-6.8</v>
      </c>
      <c r="P43" s="138">
        <f t="shared" si="4"/>
        <v>-0.4769230769230769</v>
      </c>
      <c r="Q43" s="175"/>
      <c r="R43" s="175"/>
      <c r="S43" s="176"/>
      <c r="T43" s="177"/>
      <c r="U43" s="175"/>
      <c r="V43" s="175"/>
      <c r="W43" s="175"/>
    </row>
    <row r="44" spans="1:23" ht="12.75">
      <c r="A44" s="90"/>
      <c r="B44" s="94" t="s">
        <v>110</v>
      </c>
      <c r="C44" s="96"/>
      <c r="D44" s="185" t="s">
        <v>115</v>
      </c>
      <c r="E44" s="67">
        <v>0</v>
      </c>
      <c r="F44" s="67">
        <v>-1.5</v>
      </c>
      <c r="G44" s="67">
        <v>-5.5</v>
      </c>
      <c r="H44" s="67">
        <v>-7.8</v>
      </c>
      <c r="I44" s="67">
        <v>-14.8</v>
      </c>
      <c r="J44" s="136">
        <v>-6</v>
      </c>
      <c r="K44" s="67">
        <v>-5.2</v>
      </c>
      <c r="L44" s="67">
        <v>-4.4</v>
      </c>
      <c r="M44" s="67">
        <v>-3.9</v>
      </c>
      <c r="N44" s="67">
        <v>-19.5</v>
      </c>
      <c r="O44" s="136">
        <v>-4.3</v>
      </c>
      <c r="P44" s="138">
        <f t="shared" si="4"/>
        <v>-0.2833333333333333</v>
      </c>
      <c r="Q44" s="175"/>
      <c r="R44" s="175"/>
      <c r="S44" s="176"/>
      <c r="T44" s="177"/>
      <c r="U44" s="175"/>
      <c r="V44" s="175"/>
      <c r="W44" s="175"/>
    </row>
    <row r="45" spans="1:17" ht="12.75">
      <c r="A45" s="94"/>
      <c r="B45" s="94" t="s">
        <v>65</v>
      </c>
      <c r="C45" s="94"/>
      <c r="D45" s="183">
        <v>5.4</v>
      </c>
      <c r="E45" s="67">
        <v>0.7</v>
      </c>
      <c r="F45" s="67">
        <v>0.7</v>
      </c>
      <c r="G45" s="67">
        <v>0.8</v>
      </c>
      <c r="H45" s="67">
        <v>0.8</v>
      </c>
      <c r="I45" s="67">
        <v>3</v>
      </c>
      <c r="J45" s="136">
        <v>1.1</v>
      </c>
      <c r="K45" s="67">
        <v>0.8</v>
      </c>
      <c r="L45" s="67">
        <v>0.8</v>
      </c>
      <c r="M45" s="67">
        <v>1.3</v>
      </c>
      <c r="N45" s="67">
        <v>4</v>
      </c>
      <c r="O45" s="136">
        <v>0.8</v>
      </c>
      <c r="P45" s="138">
        <f t="shared" si="4"/>
        <v>-0.2727272727272727</v>
      </c>
      <c r="Q45" s="80"/>
    </row>
    <row r="46" spans="1:21" s="18" customFormat="1" ht="12.75">
      <c r="A46" s="203"/>
      <c r="B46" s="203" t="s">
        <v>48</v>
      </c>
      <c r="C46" s="202"/>
      <c r="D46" s="243">
        <v>5.5</v>
      </c>
      <c r="E46" s="209">
        <v>0.3000000000000682</v>
      </c>
      <c r="F46" s="209">
        <v>-0.6000000000000463</v>
      </c>
      <c r="G46" s="209">
        <v>-2.6</v>
      </c>
      <c r="H46" s="209">
        <v>-5.000000000000111</v>
      </c>
      <c r="I46" s="209">
        <v>-7.900000000000091</v>
      </c>
      <c r="J46" s="210">
        <v>-0.5</v>
      </c>
      <c r="K46" s="209">
        <v>-2</v>
      </c>
      <c r="L46" s="209">
        <v>-1.3000000000001979</v>
      </c>
      <c r="M46" s="209">
        <v>-3.099999999999902</v>
      </c>
      <c r="N46" s="209">
        <v>-6.900000000000102</v>
      </c>
      <c r="O46" s="210">
        <v>-0.2999999999999773</v>
      </c>
      <c r="P46" s="244">
        <f t="shared" si="4"/>
        <v>-0.40000000000004543</v>
      </c>
      <c r="Q46" s="80"/>
      <c r="R46" s="1"/>
      <c r="S46" s="1"/>
      <c r="T46" s="1"/>
      <c r="U46" s="1"/>
    </row>
    <row r="47" spans="1:17" s="1" customFormat="1" ht="12.75">
      <c r="A47" s="94"/>
      <c r="B47" s="80" t="s">
        <v>135</v>
      </c>
      <c r="C47" s="80"/>
      <c r="D47" s="174">
        <v>2.2</v>
      </c>
      <c r="E47" s="69">
        <v>286.8</v>
      </c>
      <c r="F47" s="69">
        <v>293.1</v>
      </c>
      <c r="G47" s="69">
        <v>339.6</v>
      </c>
      <c r="H47" s="69">
        <v>240.6</v>
      </c>
      <c r="I47" s="69">
        <v>1160.1</v>
      </c>
      <c r="J47" s="135">
        <v>333.4</v>
      </c>
      <c r="K47" s="69">
        <v>319.4</v>
      </c>
      <c r="L47" s="69">
        <v>376.8</v>
      </c>
      <c r="M47" s="69">
        <v>295.7</v>
      </c>
      <c r="N47" s="69">
        <v>1325.3</v>
      </c>
      <c r="O47" s="135">
        <v>306.3</v>
      </c>
      <c r="P47" s="144">
        <f t="shared" si="4"/>
        <v>-0.08128374325134968</v>
      </c>
      <c r="Q47" s="80"/>
    </row>
    <row r="48" spans="1:17" s="1" customFormat="1" ht="13.5" customHeight="1">
      <c r="A48" s="92"/>
      <c r="B48" s="93"/>
      <c r="C48" s="94"/>
      <c r="D48" s="174"/>
      <c r="E48" s="88"/>
      <c r="F48" s="88"/>
      <c r="G48" s="88"/>
      <c r="H48" s="88"/>
      <c r="I48" s="88"/>
      <c r="J48" s="45"/>
      <c r="K48" s="88"/>
      <c r="L48" s="88"/>
      <c r="M48" s="88"/>
      <c r="N48" s="88"/>
      <c r="O48" s="45"/>
      <c r="P48" s="138"/>
      <c r="Q48" s="80"/>
    </row>
    <row r="49" spans="1:17" s="18" customFormat="1" ht="12.75">
      <c r="A49" s="202" t="s">
        <v>108</v>
      </c>
      <c r="B49" s="202"/>
      <c r="C49" s="202"/>
      <c r="D49" s="257"/>
      <c r="E49" s="235"/>
      <c r="F49" s="235"/>
      <c r="G49" s="235"/>
      <c r="H49" s="235"/>
      <c r="I49" s="235"/>
      <c r="J49" s="246"/>
      <c r="K49" s="235"/>
      <c r="L49" s="235"/>
      <c r="M49" s="235"/>
      <c r="N49" s="235"/>
      <c r="O49" s="246"/>
      <c r="P49" s="244"/>
      <c r="Q49" s="97"/>
    </row>
    <row r="50" spans="1:17" ht="12.75">
      <c r="A50" s="90"/>
      <c r="B50" s="90" t="s">
        <v>6</v>
      </c>
      <c r="C50" s="90"/>
      <c r="D50" s="183">
        <v>7.1</v>
      </c>
      <c r="E50" s="67">
        <v>97.9</v>
      </c>
      <c r="F50" s="67">
        <v>88.2</v>
      </c>
      <c r="G50" s="67">
        <v>92.6</v>
      </c>
      <c r="H50" s="67">
        <v>50.1</v>
      </c>
      <c r="I50" s="67">
        <v>329</v>
      </c>
      <c r="J50" s="136">
        <v>106.8</v>
      </c>
      <c r="K50" s="67">
        <v>76.4</v>
      </c>
      <c r="L50" s="67">
        <v>100.8</v>
      </c>
      <c r="M50" s="67">
        <v>68.5</v>
      </c>
      <c r="N50" s="67">
        <v>352.5</v>
      </c>
      <c r="O50" s="136">
        <v>102</v>
      </c>
      <c r="P50" s="138">
        <v>-0.0449438202247191</v>
      </c>
      <c r="Q50" s="80"/>
    </row>
    <row r="51" spans="1:17" ht="12.75">
      <c r="A51" s="90"/>
      <c r="B51" s="90" t="s">
        <v>49</v>
      </c>
      <c r="C51" s="90"/>
      <c r="D51" s="183">
        <v>7.6</v>
      </c>
      <c r="E51" s="67">
        <v>45.5</v>
      </c>
      <c r="F51" s="67">
        <v>54.6</v>
      </c>
      <c r="G51" s="67">
        <v>63.1</v>
      </c>
      <c r="H51" s="88">
        <v>43.7</v>
      </c>
      <c r="I51" s="88">
        <v>206.6</v>
      </c>
      <c r="J51" s="45">
        <v>52.9</v>
      </c>
      <c r="K51" s="67">
        <v>51.9</v>
      </c>
      <c r="L51" s="67">
        <v>56.4</v>
      </c>
      <c r="M51" s="88">
        <v>36.6</v>
      </c>
      <c r="N51" s="88">
        <v>197.8</v>
      </c>
      <c r="O51" s="45">
        <v>31.6</v>
      </c>
      <c r="P51" s="138">
        <v>-0.4026465028355387</v>
      </c>
      <c r="Q51" s="80"/>
    </row>
    <row r="52" spans="1:17" ht="12.75">
      <c r="A52" s="90"/>
      <c r="B52" s="90" t="s">
        <v>131</v>
      </c>
      <c r="C52" s="90"/>
      <c r="D52" s="183" t="s">
        <v>107</v>
      </c>
      <c r="E52" s="175" t="s">
        <v>103</v>
      </c>
      <c r="F52" s="175" t="s">
        <v>103</v>
      </c>
      <c r="G52" s="175" t="s">
        <v>103</v>
      </c>
      <c r="H52" s="88">
        <v>12.6</v>
      </c>
      <c r="I52" s="88">
        <v>12.6</v>
      </c>
      <c r="J52" s="45">
        <v>13.2</v>
      </c>
      <c r="K52" s="175">
        <v>16.9</v>
      </c>
      <c r="L52" s="175">
        <v>22.1</v>
      </c>
      <c r="M52" s="88">
        <v>22.9</v>
      </c>
      <c r="N52" s="88">
        <v>75.1</v>
      </c>
      <c r="O52" s="45">
        <v>18.2</v>
      </c>
      <c r="P52" s="138">
        <v>0.3787878787878787</v>
      </c>
      <c r="Q52" s="80"/>
    </row>
    <row r="53" spans="1:17" ht="12.75">
      <c r="A53" s="90"/>
      <c r="B53" s="90" t="s">
        <v>62</v>
      </c>
      <c r="C53" s="90"/>
      <c r="D53" s="183">
        <v>7.2</v>
      </c>
      <c r="E53" s="67">
        <v>18.8</v>
      </c>
      <c r="F53" s="67">
        <v>29.3</v>
      </c>
      <c r="G53" s="67">
        <v>67.2</v>
      </c>
      <c r="H53" s="88">
        <v>21.7</v>
      </c>
      <c r="I53" s="88">
        <v>136.7</v>
      </c>
      <c r="J53" s="45">
        <v>24</v>
      </c>
      <c r="K53" s="67">
        <v>31.1</v>
      </c>
      <c r="L53" s="67">
        <v>56</v>
      </c>
      <c r="M53" s="88">
        <v>15.2</v>
      </c>
      <c r="N53" s="88">
        <v>126.3</v>
      </c>
      <c r="O53" s="45">
        <v>14.6</v>
      </c>
      <c r="P53" s="138">
        <v>-0.3916666666666667</v>
      </c>
      <c r="Q53" s="80"/>
    </row>
    <row r="54" spans="1:17" ht="12.75">
      <c r="A54" s="90"/>
      <c r="B54" s="94" t="s">
        <v>7</v>
      </c>
      <c r="C54" s="96"/>
      <c r="D54" s="183">
        <v>7.3</v>
      </c>
      <c r="E54" s="67">
        <v>5.1</v>
      </c>
      <c r="F54" s="67">
        <v>6.8</v>
      </c>
      <c r="G54" s="67">
        <v>12.2</v>
      </c>
      <c r="H54" s="88">
        <v>5.7</v>
      </c>
      <c r="I54" s="88">
        <v>29.7</v>
      </c>
      <c r="J54" s="45">
        <v>9.8</v>
      </c>
      <c r="K54" s="67">
        <v>10.1</v>
      </c>
      <c r="L54" s="67">
        <v>11.6</v>
      </c>
      <c r="M54" s="88">
        <v>5.9</v>
      </c>
      <c r="N54" s="88">
        <v>37.4</v>
      </c>
      <c r="O54" s="45">
        <v>4.6</v>
      </c>
      <c r="P54" s="138">
        <v>-0.5306122448979593</v>
      </c>
      <c r="Q54" s="80"/>
    </row>
    <row r="55" spans="1:23" ht="12.75">
      <c r="A55" s="90"/>
      <c r="B55" s="94" t="s">
        <v>109</v>
      </c>
      <c r="C55" s="96"/>
      <c r="D55" s="185" t="s">
        <v>116</v>
      </c>
      <c r="E55" s="67">
        <v>-6.2</v>
      </c>
      <c r="F55" s="67">
        <v>-9.7</v>
      </c>
      <c r="G55" s="67">
        <v>-21.5</v>
      </c>
      <c r="H55" s="88">
        <v>-35.6</v>
      </c>
      <c r="I55" s="88">
        <v>-72.6</v>
      </c>
      <c r="J55" s="45">
        <v>-23.2</v>
      </c>
      <c r="K55" s="67">
        <v>-21.8</v>
      </c>
      <c r="L55" s="67">
        <v>-23.5</v>
      </c>
      <c r="M55" s="88">
        <v>-19.1</v>
      </c>
      <c r="N55" s="88">
        <v>-87.6</v>
      </c>
      <c r="O55" s="45">
        <v>-21.4</v>
      </c>
      <c r="P55" s="138">
        <v>-0.07758620689655193</v>
      </c>
      <c r="Q55" s="175"/>
      <c r="R55" s="175"/>
      <c r="S55" s="176"/>
      <c r="T55" s="177"/>
      <c r="U55" s="175"/>
      <c r="V55" s="175"/>
      <c r="W55" s="175"/>
    </row>
    <row r="56" spans="1:23" ht="12.75">
      <c r="A56" s="90"/>
      <c r="B56" s="94" t="s">
        <v>110</v>
      </c>
      <c r="C56" s="96"/>
      <c r="D56" s="185" t="s">
        <v>117</v>
      </c>
      <c r="E56" s="67">
        <v>0</v>
      </c>
      <c r="F56" s="67">
        <v>-1.6</v>
      </c>
      <c r="G56" s="67">
        <v>-5.7</v>
      </c>
      <c r="H56" s="88">
        <v>-8.278626438281002</v>
      </c>
      <c r="I56" s="88">
        <v>-15.578626438281</v>
      </c>
      <c r="J56" s="45">
        <v>-6.9</v>
      </c>
      <c r="K56" s="67">
        <v>-6.1</v>
      </c>
      <c r="L56" s="67">
        <v>-5.6</v>
      </c>
      <c r="M56" s="88">
        <v>-5.6</v>
      </c>
      <c r="N56" s="88">
        <v>-24.2</v>
      </c>
      <c r="O56" s="45">
        <v>-6</v>
      </c>
      <c r="P56" s="138">
        <v>-0.13043478260869568</v>
      </c>
      <c r="Q56" s="175"/>
      <c r="R56" s="175"/>
      <c r="S56" s="176"/>
      <c r="T56" s="177"/>
      <c r="U56" s="175"/>
      <c r="V56" s="175"/>
      <c r="W56" s="175"/>
    </row>
    <row r="57" spans="1:17" ht="12.75">
      <c r="A57" s="94"/>
      <c r="B57" s="94" t="s">
        <v>65</v>
      </c>
      <c r="C57" s="94"/>
      <c r="D57" s="183">
        <v>7.4</v>
      </c>
      <c r="E57" s="67">
        <v>0.5</v>
      </c>
      <c r="F57" s="67">
        <v>0.5</v>
      </c>
      <c r="G57" s="67">
        <v>0.5</v>
      </c>
      <c r="H57" s="88">
        <v>0.4</v>
      </c>
      <c r="I57" s="88">
        <v>2.1</v>
      </c>
      <c r="J57" s="45">
        <v>0.9</v>
      </c>
      <c r="K57" s="67">
        <v>0.6</v>
      </c>
      <c r="L57" s="67">
        <v>0.7</v>
      </c>
      <c r="M57" s="88">
        <v>1</v>
      </c>
      <c r="N57" s="88">
        <v>3.2</v>
      </c>
      <c r="O57" s="45">
        <v>0.6</v>
      </c>
      <c r="P57" s="138">
        <v>-0.33333333333333326</v>
      </c>
      <c r="Q57" s="80"/>
    </row>
    <row r="58" spans="1:21" s="18" customFormat="1" ht="12.75">
      <c r="A58" s="203"/>
      <c r="B58" s="203" t="s">
        <v>48</v>
      </c>
      <c r="C58" s="203"/>
      <c r="D58" s="258">
        <v>7.5</v>
      </c>
      <c r="E58" s="209">
        <v>0.0999999999999659</v>
      </c>
      <c r="F58" s="209">
        <v>-0.5999999999999672</v>
      </c>
      <c r="G58" s="209">
        <v>-2.8</v>
      </c>
      <c r="H58" s="209">
        <v>-5</v>
      </c>
      <c r="I58" s="209">
        <v>-8.3</v>
      </c>
      <c r="J58" s="210">
        <v>-0.6</v>
      </c>
      <c r="K58" s="209">
        <v>-1.8</v>
      </c>
      <c r="L58" s="209">
        <v>-1.4</v>
      </c>
      <c r="M58" s="209">
        <v>-2.6999999999999</v>
      </c>
      <c r="N58" s="209">
        <v>-6.4999999999999005</v>
      </c>
      <c r="O58" s="210">
        <v>-0.1</v>
      </c>
      <c r="P58" s="244">
        <v>-0.8333333333333333</v>
      </c>
      <c r="Q58" s="80"/>
      <c r="R58" s="1"/>
      <c r="S58" s="1"/>
      <c r="T58" s="1"/>
      <c r="U58" s="1"/>
    </row>
    <row r="59" spans="1:17" s="1" customFormat="1" ht="12.75">
      <c r="A59" s="94"/>
      <c r="B59" s="80" t="s">
        <v>108</v>
      </c>
      <c r="C59" s="80"/>
      <c r="D59" s="174">
        <v>7.8</v>
      </c>
      <c r="E59" s="89">
        <v>161.7</v>
      </c>
      <c r="F59" s="89">
        <v>167.5</v>
      </c>
      <c r="G59" s="89">
        <v>205.6</v>
      </c>
      <c r="H59" s="69">
        <v>85.22137356171902</v>
      </c>
      <c r="I59" s="69">
        <v>620.021373561719</v>
      </c>
      <c r="J59" s="135">
        <v>176.9</v>
      </c>
      <c r="K59" s="89">
        <v>157.3</v>
      </c>
      <c r="L59" s="89">
        <v>217.1</v>
      </c>
      <c r="M59" s="69">
        <v>122.7</v>
      </c>
      <c r="N59" s="69">
        <v>674</v>
      </c>
      <c r="O59" s="135">
        <v>144.1</v>
      </c>
      <c r="P59" s="144">
        <v>-0.18541548897682325</v>
      </c>
      <c r="Q59" s="80"/>
    </row>
    <row r="60" spans="1:21" s="60" customFormat="1" ht="4.5" customHeight="1">
      <c r="A60" s="375"/>
      <c r="B60" s="375"/>
      <c r="C60" s="375"/>
      <c r="D60" s="375"/>
      <c r="E60" s="375"/>
      <c r="F60" s="375"/>
      <c r="G60" s="375"/>
      <c r="H60" s="375"/>
      <c r="I60" s="375"/>
      <c r="J60" s="375"/>
      <c r="K60" s="375"/>
      <c r="L60" s="375"/>
      <c r="M60" s="375"/>
      <c r="N60" s="375"/>
      <c r="O60" s="375"/>
      <c r="P60" s="375"/>
      <c r="Q60" s="80"/>
      <c r="R60" s="65"/>
      <c r="S60" s="65"/>
      <c r="T60" s="65"/>
      <c r="U60" s="65"/>
    </row>
    <row r="61" spans="1:21" s="60" customFormat="1" ht="39" customHeight="1">
      <c r="A61" s="379" t="s">
        <v>145</v>
      </c>
      <c r="B61" s="379"/>
      <c r="C61" s="379"/>
      <c r="D61" s="379"/>
      <c r="E61" s="379"/>
      <c r="F61" s="379"/>
      <c r="G61" s="379"/>
      <c r="H61" s="379"/>
      <c r="I61" s="379"/>
      <c r="J61" s="379"/>
      <c r="K61" s="379"/>
      <c r="L61" s="379"/>
      <c r="M61" s="379"/>
      <c r="N61" s="379"/>
      <c r="O61" s="379"/>
      <c r="P61" s="379"/>
      <c r="Q61" s="80"/>
      <c r="R61" s="65"/>
      <c r="S61" s="65"/>
      <c r="T61" s="65"/>
      <c r="U61" s="65"/>
    </row>
    <row r="62" spans="1:17" ht="22.5" customHeight="1">
      <c r="A62" s="1"/>
      <c r="B62" s="101" t="s">
        <v>90</v>
      </c>
      <c r="C62" s="47"/>
      <c r="D62" s="260"/>
      <c r="E62" s="26"/>
      <c r="F62" s="26"/>
      <c r="G62" s="266"/>
      <c r="H62" s="94"/>
      <c r="I62" s="94"/>
      <c r="J62" s="1"/>
      <c r="K62" s="1"/>
      <c r="L62" s="1"/>
      <c r="M62" s="1"/>
      <c r="N62" s="1"/>
      <c r="O62" s="1"/>
      <c r="P62" s="139"/>
      <c r="Q62" s="80"/>
    </row>
    <row r="63" spans="1:17" ht="18">
      <c r="A63" s="1"/>
      <c r="B63" s="59"/>
      <c r="C63" s="47"/>
      <c r="D63" s="260"/>
      <c r="E63" s="26"/>
      <c r="F63" s="26"/>
      <c r="G63" s="266"/>
      <c r="H63" s="94"/>
      <c r="I63" s="94"/>
      <c r="J63" s="1"/>
      <c r="K63" s="1"/>
      <c r="L63" s="1"/>
      <c r="M63" s="1"/>
      <c r="N63" s="1"/>
      <c r="O63" s="1"/>
      <c r="P63" s="139"/>
      <c r="Q63" s="80"/>
    </row>
    <row r="64" spans="1:21" s="18" customFormat="1" ht="14.25">
      <c r="A64" s="196" t="s">
        <v>8</v>
      </c>
      <c r="B64" s="197"/>
      <c r="C64" s="203"/>
      <c r="D64" s="261"/>
      <c r="E64" s="199" t="str">
        <f>E4</f>
        <v>1Q 2007</v>
      </c>
      <c r="F64" s="199" t="str">
        <f>F4</f>
        <v>2Q 2007</v>
      </c>
      <c r="G64" s="199" t="s">
        <v>98</v>
      </c>
      <c r="H64" s="199" t="s">
        <v>102</v>
      </c>
      <c r="I64" s="199" t="s">
        <v>146</v>
      </c>
      <c r="J64" s="201" t="s">
        <v>125</v>
      </c>
      <c r="K64" s="199" t="s">
        <v>128</v>
      </c>
      <c r="L64" s="199" t="s">
        <v>130</v>
      </c>
      <c r="M64" s="199" t="str">
        <f>+M4</f>
        <v>4Q 2008</v>
      </c>
      <c r="N64" s="199">
        <v>2008</v>
      </c>
      <c r="O64" s="237" t="s">
        <v>158</v>
      </c>
      <c r="P64" s="236" t="s">
        <v>53</v>
      </c>
      <c r="Q64" s="80"/>
      <c r="R64" s="1"/>
      <c r="S64" s="1"/>
      <c r="T64" s="1"/>
      <c r="U64" s="1"/>
    </row>
    <row r="65" spans="1:17" ht="12.75">
      <c r="A65" s="96" t="s">
        <v>196</v>
      </c>
      <c r="B65" s="90"/>
      <c r="C65" s="90"/>
      <c r="D65" s="184"/>
      <c r="E65" s="184"/>
      <c r="F65" s="184"/>
      <c r="G65" s="184"/>
      <c r="H65" s="71"/>
      <c r="I65" s="71"/>
      <c r="J65" s="35"/>
      <c r="K65" s="184"/>
      <c r="L65" s="184"/>
      <c r="M65" s="71"/>
      <c r="N65" s="71"/>
      <c r="O65" s="332"/>
      <c r="P65" s="334"/>
      <c r="Q65" s="80"/>
    </row>
    <row r="66" spans="1:17" ht="12.75">
      <c r="A66" s="90"/>
      <c r="B66" s="90" t="s">
        <v>6</v>
      </c>
      <c r="C66" s="90"/>
      <c r="D66" s="262">
        <v>8.3</v>
      </c>
      <c r="E66" s="67">
        <v>42.3</v>
      </c>
      <c r="F66" s="67">
        <v>46</v>
      </c>
      <c r="G66" s="67">
        <v>33</v>
      </c>
      <c r="H66" s="67">
        <v>62.7</v>
      </c>
      <c r="I66" s="67">
        <v>184</v>
      </c>
      <c r="J66" s="136">
        <v>34.2</v>
      </c>
      <c r="K66" s="175">
        <v>39.3</v>
      </c>
      <c r="L66" s="175">
        <v>31</v>
      </c>
      <c r="M66" s="67">
        <v>80.8</v>
      </c>
      <c r="N66" s="67">
        <v>185.3</v>
      </c>
      <c r="O66" s="136">
        <v>20.6</v>
      </c>
      <c r="P66" s="138">
        <f aca="true" t="shared" si="5" ref="P66:P75">O66/J66-1</f>
        <v>-0.39766081871345027</v>
      </c>
      <c r="Q66" s="80"/>
    </row>
    <row r="67" spans="1:17" ht="12.75">
      <c r="A67" s="90"/>
      <c r="B67" s="90" t="s">
        <v>49</v>
      </c>
      <c r="C67" s="90"/>
      <c r="D67" s="262">
        <v>8.17</v>
      </c>
      <c r="E67" s="67">
        <v>24.1</v>
      </c>
      <c r="F67" s="67">
        <v>23.9</v>
      </c>
      <c r="G67" s="67">
        <v>18.3</v>
      </c>
      <c r="H67" s="67">
        <v>32.5</v>
      </c>
      <c r="I67" s="67">
        <v>98.8</v>
      </c>
      <c r="J67" s="136">
        <v>18.5</v>
      </c>
      <c r="K67" s="175">
        <v>28.4</v>
      </c>
      <c r="L67" s="175">
        <v>38.6</v>
      </c>
      <c r="M67" s="67">
        <v>8</v>
      </c>
      <c r="N67" s="67">
        <v>93.5</v>
      </c>
      <c r="O67" s="136">
        <v>30.9</v>
      </c>
      <c r="P67" s="138">
        <f t="shared" si="5"/>
        <v>0.6702702702702701</v>
      </c>
      <c r="Q67" s="80"/>
    </row>
    <row r="68" spans="1:17" ht="12.75">
      <c r="A68" s="90"/>
      <c r="B68" s="90" t="s">
        <v>131</v>
      </c>
      <c r="C68" s="90"/>
      <c r="D68" s="262" t="s">
        <v>197</v>
      </c>
      <c r="E68" s="175" t="s">
        <v>103</v>
      </c>
      <c r="F68" s="175" t="s">
        <v>103</v>
      </c>
      <c r="G68" s="175" t="s">
        <v>103</v>
      </c>
      <c r="H68" s="67">
        <v>19.4</v>
      </c>
      <c r="I68" s="67">
        <v>19.4</v>
      </c>
      <c r="J68" s="136">
        <v>4.4</v>
      </c>
      <c r="K68" s="175">
        <v>7.7</v>
      </c>
      <c r="L68" s="175">
        <v>13.6</v>
      </c>
      <c r="M68" s="67">
        <v>39.4</v>
      </c>
      <c r="N68" s="67">
        <v>65.1</v>
      </c>
      <c r="O68" s="136">
        <v>6.1</v>
      </c>
      <c r="P68" s="138">
        <f t="shared" si="5"/>
        <v>0.38636363636363624</v>
      </c>
      <c r="Q68" s="80"/>
    </row>
    <row r="69" spans="1:17" ht="12.75">
      <c r="A69" s="90"/>
      <c r="B69" s="90" t="s">
        <v>62</v>
      </c>
      <c r="C69" s="90"/>
      <c r="D69" s="262">
        <v>8.6</v>
      </c>
      <c r="E69" s="67">
        <v>9.3</v>
      </c>
      <c r="F69" s="67">
        <v>17.4</v>
      </c>
      <c r="G69" s="67">
        <v>19.4</v>
      </c>
      <c r="H69" s="67">
        <v>18.6</v>
      </c>
      <c r="I69" s="67">
        <v>64.7</v>
      </c>
      <c r="J69" s="136">
        <v>15.6</v>
      </c>
      <c r="K69" s="175">
        <v>19.6</v>
      </c>
      <c r="L69" s="175">
        <v>14.9</v>
      </c>
      <c r="M69" s="67">
        <v>23.5</v>
      </c>
      <c r="N69" s="67">
        <v>73.6</v>
      </c>
      <c r="O69" s="136">
        <v>8.1</v>
      </c>
      <c r="P69" s="138">
        <f t="shared" si="5"/>
        <v>-0.4807692307692307</v>
      </c>
      <c r="Q69" s="80"/>
    </row>
    <row r="70" spans="1:23" ht="12.75">
      <c r="A70" s="90"/>
      <c r="B70" s="94" t="s">
        <v>7</v>
      </c>
      <c r="C70" s="90"/>
      <c r="D70" s="262" t="s">
        <v>198</v>
      </c>
      <c r="E70" s="67">
        <v>3.8</v>
      </c>
      <c r="F70" s="175">
        <v>7.5</v>
      </c>
      <c r="G70" s="175">
        <v>3.1</v>
      </c>
      <c r="H70" s="67">
        <v>9.3</v>
      </c>
      <c r="I70" s="67">
        <v>23.7</v>
      </c>
      <c r="J70" s="136">
        <v>2.7</v>
      </c>
      <c r="K70" s="175">
        <v>3.9</v>
      </c>
      <c r="L70" s="175">
        <v>4.5</v>
      </c>
      <c r="M70" s="67">
        <v>12.3</v>
      </c>
      <c r="N70" s="67">
        <v>23.4</v>
      </c>
      <c r="O70" s="136">
        <v>1.9</v>
      </c>
      <c r="P70" s="138">
        <f t="shared" si="5"/>
        <v>-0.2962962962962964</v>
      </c>
      <c r="Q70" s="175"/>
      <c r="R70" s="175"/>
      <c r="S70" s="176"/>
      <c r="T70" s="177"/>
      <c r="U70" s="175"/>
      <c r="V70" s="175"/>
      <c r="W70" s="175"/>
    </row>
    <row r="71" spans="1:23" ht="12.75">
      <c r="A71" s="90"/>
      <c r="B71" s="94" t="s">
        <v>109</v>
      </c>
      <c r="C71" s="90"/>
      <c r="D71" s="262">
        <v>8.19</v>
      </c>
      <c r="E71" s="67">
        <v>6.8</v>
      </c>
      <c r="F71" s="67">
        <v>37.3</v>
      </c>
      <c r="G71" s="67">
        <v>18.9</v>
      </c>
      <c r="H71" s="67">
        <v>36.4</v>
      </c>
      <c r="I71" s="67">
        <v>99.4</v>
      </c>
      <c r="J71" s="136">
        <v>14.5</v>
      </c>
      <c r="K71" s="175">
        <v>25.6</v>
      </c>
      <c r="L71" s="175">
        <v>34.3</v>
      </c>
      <c r="M71" s="67">
        <v>18.4</v>
      </c>
      <c r="N71" s="67">
        <v>92.8</v>
      </c>
      <c r="O71" s="136">
        <v>15.6</v>
      </c>
      <c r="P71" s="138">
        <f t="shared" si="5"/>
        <v>0.07586206896551717</v>
      </c>
      <c r="Q71" s="175"/>
      <c r="R71" s="175"/>
      <c r="S71" s="176"/>
      <c r="T71" s="177"/>
      <c r="U71" s="175"/>
      <c r="V71" s="175"/>
      <c r="W71" s="175"/>
    </row>
    <row r="72" spans="1:17" ht="12.75">
      <c r="A72" s="90"/>
      <c r="B72" s="94" t="s">
        <v>110</v>
      </c>
      <c r="C72" s="96"/>
      <c r="D72" s="262" t="s">
        <v>199</v>
      </c>
      <c r="E72" s="67">
        <v>10</v>
      </c>
      <c r="F72" s="67">
        <v>1.6</v>
      </c>
      <c r="G72" s="67">
        <v>22.1</v>
      </c>
      <c r="H72" s="67">
        <v>17</v>
      </c>
      <c r="I72" s="67">
        <v>39.1</v>
      </c>
      <c r="J72" s="136">
        <v>1.8</v>
      </c>
      <c r="K72" s="175">
        <v>3.7</v>
      </c>
      <c r="L72" s="175">
        <v>3.1</v>
      </c>
      <c r="M72" s="67">
        <v>8.5</v>
      </c>
      <c r="N72" s="67">
        <v>17.1</v>
      </c>
      <c r="O72" s="136">
        <v>0.3</v>
      </c>
      <c r="P72" s="138">
        <f t="shared" si="5"/>
        <v>-0.8333333333333334</v>
      </c>
      <c r="Q72" s="80"/>
    </row>
    <row r="73" spans="1:17" s="1" customFormat="1" ht="12.75">
      <c r="A73" s="94"/>
      <c r="B73" s="94" t="s">
        <v>65</v>
      </c>
      <c r="C73" s="94"/>
      <c r="D73" s="262">
        <v>8.11</v>
      </c>
      <c r="E73" s="67">
        <v>0</v>
      </c>
      <c r="F73" s="67">
        <v>0.3</v>
      </c>
      <c r="G73" s="67">
        <v>0.5</v>
      </c>
      <c r="H73" s="67">
        <v>0.1</v>
      </c>
      <c r="I73" s="67">
        <v>0.9</v>
      </c>
      <c r="J73" s="136">
        <v>0.1</v>
      </c>
      <c r="K73" s="175">
        <v>0.2</v>
      </c>
      <c r="L73" s="175">
        <v>0.1</v>
      </c>
      <c r="M73" s="67">
        <v>0.8</v>
      </c>
      <c r="N73" s="67">
        <v>1.2</v>
      </c>
      <c r="O73" s="136">
        <v>0.1</v>
      </c>
      <c r="P73" s="138">
        <f t="shared" si="5"/>
        <v>0</v>
      </c>
      <c r="Q73" s="80"/>
    </row>
    <row r="74" spans="1:17" s="18" customFormat="1" ht="12.75">
      <c r="A74" s="203"/>
      <c r="B74" s="203" t="s">
        <v>118</v>
      </c>
      <c r="C74" s="203"/>
      <c r="D74" s="263"/>
      <c r="E74" s="287">
        <f>+E75-SUM(E66:E73)</f>
        <v>11.600000000000009</v>
      </c>
      <c r="F74" s="287">
        <f aca="true" t="shared" si="6" ref="F74:L74">+F75-SUM(F66:F73)</f>
        <v>10.899999999999977</v>
      </c>
      <c r="G74" s="287">
        <f t="shared" si="6"/>
        <v>-22.099999999999994</v>
      </c>
      <c r="H74" s="209">
        <f t="shared" si="6"/>
        <v>-15.200000000000045</v>
      </c>
      <c r="I74" s="209">
        <f t="shared" si="6"/>
        <v>-3.2000000000000455</v>
      </c>
      <c r="J74" s="210">
        <f t="shared" si="6"/>
        <v>-0.29999999999999716</v>
      </c>
      <c r="K74" s="287">
        <f t="shared" si="6"/>
        <v>-2.099999999999966</v>
      </c>
      <c r="L74" s="287">
        <f t="shared" si="6"/>
        <v>-4.799999999999983</v>
      </c>
      <c r="M74" s="209">
        <f>+M75-SUM(M66:M73)</f>
        <v>1.4999999999999432</v>
      </c>
      <c r="N74" s="209">
        <f>+N75-SUM(N66:N73)</f>
        <v>-5.7000000000000455</v>
      </c>
      <c r="O74" s="210">
        <f>+O75-SUM(O66:O73)</f>
        <v>-1.0999999999999943</v>
      </c>
      <c r="P74" s="244" t="s">
        <v>103</v>
      </c>
      <c r="Q74" s="97"/>
    </row>
    <row r="75" spans="1:17" s="6" customFormat="1" ht="12.75">
      <c r="A75" s="80"/>
      <c r="B75" s="80" t="s">
        <v>160</v>
      </c>
      <c r="C75" s="80"/>
      <c r="D75" s="110">
        <v>8.14</v>
      </c>
      <c r="E75" s="69">
        <v>107.9</v>
      </c>
      <c r="F75" s="69">
        <v>144.9</v>
      </c>
      <c r="G75" s="69">
        <v>93.2</v>
      </c>
      <c r="H75" s="69">
        <v>180.8</v>
      </c>
      <c r="I75" s="69">
        <v>526.8</v>
      </c>
      <c r="J75" s="135">
        <v>91.5</v>
      </c>
      <c r="K75" s="81">
        <v>126.3</v>
      </c>
      <c r="L75" s="81">
        <v>135.3</v>
      </c>
      <c r="M75" s="69">
        <v>193.2</v>
      </c>
      <c r="N75" s="69">
        <v>546.3</v>
      </c>
      <c r="O75" s="135">
        <v>82.5</v>
      </c>
      <c r="P75" s="144">
        <f t="shared" si="5"/>
        <v>-0.09836065573770492</v>
      </c>
      <c r="Q75" s="80"/>
    </row>
    <row r="76" spans="1:17" ht="12.75">
      <c r="A76" s="388"/>
      <c r="B76" s="389"/>
      <c r="C76" s="389"/>
      <c r="D76" s="184"/>
      <c r="E76" s="184"/>
      <c r="F76" s="184"/>
      <c r="G76" s="184"/>
      <c r="H76" s="71"/>
      <c r="I76" s="71"/>
      <c r="J76" s="147"/>
      <c r="K76" s="184"/>
      <c r="L76" s="184"/>
      <c r="M76" s="71"/>
      <c r="N76" s="71"/>
      <c r="O76" s="147"/>
      <c r="P76" s="138"/>
      <c r="Q76" s="80"/>
    </row>
    <row r="77" spans="1:21" s="18" customFormat="1" ht="15">
      <c r="A77" s="390" t="s">
        <v>9</v>
      </c>
      <c r="B77" s="381"/>
      <c r="C77" s="381"/>
      <c r="D77" s="261"/>
      <c r="E77" s="299"/>
      <c r="F77" s="299"/>
      <c r="G77" s="299"/>
      <c r="H77" s="225"/>
      <c r="I77" s="225"/>
      <c r="J77" s="226"/>
      <c r="K77" s="299"/>
      <c r="L77" s="299"/>
      <c r="M77" s="225"/>
      <c r="N77" s="225"/>
      <c r="O77" s="226"/>
      <c r="P77" s="244"/>
      <c r="Q77" s="80"/>
      <c r="R77" s="1"/>
      <c r="S77" s="1"/>
      <c r="T77" s="1"/>
      <c r="U77" s="1"/>
    </row>
    <row r="78" spans="1:17" ht="12.75">
      <c r="A78" s="80" t="s">
        <v>91</v>
      </c>
      <c r="B78" s="94"/>
      <c r="C78" s="94"/>
      <c r="D78" s="184"/>
      <c r="E78" s="184"/>
      <c r="F78" s="184"/>
      <c r="G78" s="184"/>
      <c r="H78" s="71"/>
      <c r="I78" s="71"/>
      <c r="J78" s="147"/>
      <c r="K78" s="184"/>
      <c r="L78" s="184"/>
      <c r="M78" s="71"/>
      <c r="N78" s="71"/>
      <c r="O78" s="147"/>
      <c r="P78" s="138"/>
      <c r="Q78" s="80"/>
    </row>
    <row r="79" spans="1:17" ht="12.75">
      <c r="A79" s="90"/>
      <c r="B79" s="90" t="s">
        <v>6</v>
      </c>
      <c r="C79" s="90"/>
      <c r="D79" s="184"/>
      <c r="E79" s="175">
        <f aca="true" t="shared" si="7" ref="E79:J79">E99</f>
        <v>3697.3</v>
      </c>
      <c r="F79" s="175">
        <f t="shared" si="7"/>
        <v>3764</v>
      </c>
      <c r="G79" s="175">
        <f t="shared" si="7"/>
        <v>3853.7</v>
      </c>
      <c r="H79" s="67">
        <f t="shared" si="7"/>
        <v>3959.3</v>
      </c>
      <c r="I79" s="67">
        <f t="shared" si="7"/>
        <v>3959.3</v>
      </c>
      <c r="J79" s="136">
        <f t="shared" si="7"/>
        <v>4100.9</v>
      </c>
      <c r="K79" s="175">
        <f>K99</f>
        <v>4257.4</v>
      </c>
      <c r="L79" s="175">
        <f>L99</f>
        <v>4355.8</v>
      </c>
      <c r="M79" s="67">
        <f>M99</f>
        <v>4496.3</v>
      </c>
      <c r="N79" s="67">
        <f>N99</f>
        <v>4496.3</v>
      </c>
      <c r="O79" s="136">
        <f>O99</f>
        <v>4581.7</v>
      </c>
      <c r="P79" s="138">
        <f aca="true" t="shared" si="8" ref="P79:P87">O79/J79-1</f>
        <v>0.11724255651198523</v>
      </c>
      <c r="Q79" s="80"/>
    </row>
    <row r="80" spans="1:17" ht="12.75">
      <c r="A80" s="90"/>
      <c r="B80" s="90" t="s">
        <v>49</v>
      </c>
      <c r="C80" s="90"/>
      <c r="D80" s="184"/>
      <c r="E80" s="175">
        <f aca="true" t="shared" si="9" ref="E80:J80">E139</f>
        <v>4447.7</v>
      </c>
      <c r="F80" s="175">
        <f t="shared" si="9"/>
        <v>4554.1</v>
      </c>
      <c r="G80" s="175">
        <f t="shared" si="9"/>
        <v>4813.7</v>
      </c>
      <c r="H80" s="67">
        <f t="shared" si="9"/>
        <v>5098.6</v>
      </c>
      <c r="I80" s="67">
        <f t="shared" si="9"/>
        <v>5098.6</v>
      </c>
      <c r="J80" s="136">
        <f t="shared" si="9"/>
        <v>5058.5</v>
      </c>
      <c r="K80" s="175">
        <f>K139</f>
        <v>5154.2</v>
      </c>
      <c r="L80" s="175">
        <f>L139</f>
        <v>5193.7</v>
      </c>
      <c r="M80" s="67">
        <f>M139</f>
        <v>5396.2</v>
      </c>
      <c r="N80" s="67">
        <f>N139</f>
        <v>5396.2</v>
      </c>
      <c r="O80" s="136">
        <f>O139</f>
        <v>5279.1</v>
      </c>
      <c r="P80" s="138">
        <f t="shared" si="8"/>
        <v>0.04360976574083231</v>
      </c>
      <c r="Q80" s="80"/>
    </row>
    <row r="81" spans="1:17" ht="12.75">
      <c r="A81" s="90"/>
      <c r="B81" s="90" t="s">
        <v>131</v>
      </c>
      <c r="C81" s="90"/>
      <c r="D81" s="184"/>
      <c r="E81" s="175" t="s">
        <v>103</v>
      </c>
      <c r="F81" s="175" t="s">
        <v>103</v>
      </c>
      <c r="G81" s="175" t="s">
        <v>103</v>
      </c>
      <c r="H81" s="67">
        <f aca="true" t="shared" si="10" ref="H81:N81">H160</f>
        <v>3058.7</v>
      </c>
      <c r="I81" s="67">
        <f t="shared" si="10"/>
        <v>3058.7</v>
      </c>
      <c r="J81" s="136">
        <f t="shared" si="10"/>
        <v>3227.1</v>
      </c>
      <c r="K81" s="175">
        <f t="shared" si="10"/>
        <v>3369</v>
      </c>
      <c r="L81" s="175">
        <f t="shared" si="10"/>
        <v>3525</v>
      </c>
      <c r="M81" s="67">
        <f t="shared" si="10"/>
        <v>3697.9</v>
      </c>
      <c r="N81" s="67">
        <f t="shared" si="10"/>
        <v>3697.9</v>
      </c>
      <c r="O81" s="136">
        <f>O160</f>
        <v>3762.9</v>
      </c>
      <c r="P81" s="138">
        <f t="shared" si="8"/>
        <v>0.1660314214000187</v>
      </c>
      <c r="Q81" s="80"/>
    </row>
    <row r="82" spans="1:17" ht="12.75">
      <c r="A82" s="90"/>
      <c r="B82" s="90" t="s">
        <v>62</v>
      </c>
      <c r="C82" s="90"/>
      <c r="D82" s="184"/>
      <c r="E82" s="175">
        <f aca="true" t="shared" si="11" ref="E82:J82">E181</f>
        <v>1969.2</v>
      </c>
      <c r="F82" s="175">
        <f t="shared" si="11"/>
        <v>2015.4</v>
      </c>
      <c r="G82" s="175">
        <f t="shared" si="11"/>
        <v>2077</v>
      </c>
      <c r="H82" s="67">
        <f t="shared" si="11"/>
        <v>2179.6</v>
      </c>
      <c r="I82" s="67">
        <f t="shared" si="11"/>
        <v>2179.6</v>
      </c>
      <c r="J82" s="136">
        <f t="shared" si="11"/>
        <v>2196.2</v>
      </c>
      <c r="K82" s="175">
        <f>K181</f>
        <v>2272.2</v>
      </c>
      <c r="L82" s="175">
        <f>L181</f>
        <v>2372</v>
      </c>
      <c r="M82" s="67">
        <f>M181</f>
        <v>2486.6</v>
      </c>
      <c r="N82" s="67">
        <f>N181</f>
        <v>2486.6</v>
      </c>
      <c r="O82" s="136">
        <f>O181</f>
        <v>2503.3</v>
      </c>
      <c r="P82" s="138">
        <f t="shared" si="8"/>
        <v>0.13983243784719068</v>
      </c>
      <c r="Q82" s="80"/>
    </row>
    <row r="83" spans="1:17" ht="12.75">
      <c r="A83" s="90"/>
      <c r="B83" s="90" t="s">
        <v>7</v>
      </c>
      <c r="C83" s="96"/>
      <c r="D83" s="184"/>
      <c r="E83" s="175">
        <f>E202</f>
        <v>443.9</v>
      </c>
      <c r="F83" s="175">
        <f>F202</f>
        <v>463.4</v>
      </c>
      <c r="G83" s="175">
        <f>G202</f>
        <v>479.9</v>
      </c>
      <c r="H83" s="67">
        <f aca="true" t="shared" si="12" ref="H83:N83">+H202</f>
        <v>497.3</v>
      </c>
      <c r="I83" s="67">
        <f t="shared" si="12"/>
        <v>497.3</v>
      </c>
      <c r="J83" s="136">
        <f t="shared" si="12"/>
        <v>513.1</v>
      </c>
      <c r="K83" s="175">
        <f t="shared" si="12"/>
        <v>534.7</v>
      </c>
      <c r="L83" s="175">
        <f t="shared" si="12"/>
        <v>552.2</v>
      </c>
      <c r="M83" s="67">
        <f t="shared" si="12"/>
        <v>570.6</v>
      </c>
      <c r="N83" s="67">
        <f t="shared" si="12"/>
        <v>570.6</v>
      </c>
      <c r="O83" s="136">
        <f>+O202</f>
        <v>582.4</v>
      </c>
      <c r="P83" s="138">
        <f t="shared" si="8"/>
        <v>0.13506139154160968</v>
      </c>
      <c r="Q83" s="80"/>
    </row>
    <row r="84" spans="1:23" ht="12.75">
      <c r="A84" s="90"/>
      <c r="B84" s="90" t="s">
        <v>109</v>
      </c>
      <c r="C84" s="96"/>
      <c r="D84" s="184"/>
      <c r="E84" s="273" t="s">
        <v>103</v>
      </c>
      <c r="F84" s="273" t="s">
        <v>103</v>
      </c>
      <c r="G84" s="273" t="s">
        <v>103</v>
      </c>
      <c r="H84" s="67">
        <f aca="true" t="shared" si="13" ref="H84:N84">+H223</f>
        <v>508.9</v>
      </c>
      <c r="I84" s="67">
        <f t="shared" si="13"/>
        <v>508.9</v>
      </c>
      <c r="J84" s="136">
        <f t="shared" si="13"/>
        <v>601.7</v>
      </c>
      <c r="K84" s="273">
        <f t="shared" si="13"/>
        <v>666.6</v>
      </c>
      <c r="L84" s="273">
        <f t="shared" si="13"/>
        <v>752.6</v>
      </c>
      <c r="M84" s="67">
        <f t="shared" si="13"/>
        <v>907.9</v>
      </c>
      <c r="N84" s="67">
        <f t="shared" si="13"/>
        <v>907.9</v>
      </c>
      <c r="O84" s="136">
        <f>+O223</f>
        <v>1001.7</v>
      </c>
      <c r="P84" s="138">
        <f t="shared" si="8"/>
        <v>0.6647831145088914</v>
      </c>
      <c r="Q84" s="175"/>
      <c r="R84" s="175"/>
      <c r="S84" s="176"/>
      <c r="T84" s="177"/>
      <c r="U84" s="175"/>
      <c r="V84" s="175"/>
      <c r="W84" s="175"/>
    </row>
    <row r="85" spans="1:23" ht="12.75">
      <c r="A85" s="90"/>
      <c r="B85" s="90" t="s">
        <v>110</v>
      </c>
      <c r="C85" s="96"/>
      <c r="D85" s="184"/>
      <c r="E85" s="273" t="s">
        <v>103</v>
      </c>
      <c r="F85" s="273" t="s">
        <v>103</v>
      </c>
      <c r="G85" s="273" t="s">
        <v>103</v>
      </c>
      <c r="H85" s="67">
        <f aca="true" t="shared" si="14" ref="H85:N85">+H245</f>
        <v>141.2</v>
      </c>
      <c r="I85" s="67">
        <f t="shared" si="14"/>
        <v>141.2</v>
      </c>
      <c r="J85" s="136">
        <f t="shared" si="14"/>
        <v>163.3</v>
      </c>
      <c r="K85" s="273">
        <f t="shared" si="14"/>
        <v>209.2</v>
      </c>
      <c r="L85" s="273">
        <f t="shared" si="14"/>
        <v>250.9</v>
      </c>
      <c r="M85" s="67">
        <f t="shared" si="14"/>
        <v>242</v>
      </c>
      <c r="N85" s="67">
        <f t="shared" si="14"/>
        <v>242</v>
      </c>
      <c r="O85" s="136">
        <f>+O245</f>
        <v>213</v>
      </c>
      <c r="P85" s="138">
        <f t="shared" si="8"/>
        <v>0.30434782608695654</v>
      </c>
      <c r="Q85" s="175"/>
      <c r="R85" s="175"/>
      <c r="S85" s="176"/>
      <c r="T85" s="177"/>
      <c r="U85" s="175"/>
      <c r="V85" s="175"/>
      <c r="W85" s="175"/>
    </row>
    <row r="86" spans="1:21" s="18" customFormat="1" ht="12.75">
      <c r="A86" s="203"/>
      <c r="B86" s="203" t="s">
        <v>65</v>
      </c>
      <c r="C86" s="203"/>
      <c r="D86" s="261"/>
      <c r="E86" s="287">
        <f>E259</f>
        <v>4.9</v>
      </c>
      <c r="F86" s="287">
        <f>F259</f>
        <v>5.2</v>
      </c>
      <c r="G86" s="287">
        <f>G259</f>
        <v>5.2</v>
      </c>
      <c r="H86" s="209">
        <f aca="true" t="shared" si="15" ref="H86:N86">+H259</f>
        <v>5.4</v>
      </c>
      <c r="I86" s="209">
        <f t="shared" si="15"/>
        <v>5.4</v>
      </c>
      <c r="J86" s="210">
        <f t="shared" si="15"/>
        <v>5.4</v>
      </c>
      <c r="K86" s="287">
        <f t="shared" si="15"/>
        <v>5.5</v>
      </c>
      <c r="L86" s="287">
        <f t="shared" si="15"/>
        <v>5.6</v>
      </c>
      <c r="M86" s="209">
        <f t="shared" si="15"/>
        <v>5.9</v>
      </c>
      <c r="N86" s="209">
        <f t="shared" si="15"/>
        <v>5.9</v>
      </c>
      <c r="O86" s="210">
        <f>+O259</f>
        <v>6</v>
      </c>
      <c r="P86" s="244">
        <f t="shared" si="8"/>
        <v>0.11111111111111094</v>
      </c>
      <c r="Q86" s="80"/>
      <c r="R86" s="1"/>
      <c r="S86" s="1"/>
      <c r="T86" s="1"/>
      <c r="U86" s="1"/>
    </row>
    <row r="87" spans="1:17" s="1" customFormat="1" ht="12.75">
      <c r="A87" s="94"/>
      <c r="B87" s="80" t="s">
        <v>166</v>
      </c>
      <c r="C87" s="80"/>
      <c r="D87" s="184"/>
      <c r="E87" s="81">
        <f>SUM(E79:E86)</f>
        <v>10563</v>
      </c>
      <c r="F87" s="81">
        <f>SUM(F79:F86)</f>
        <v>10802.1</v>
      </c>
      <c r="G87" s="81">
        <f>SUM(G79:G86)</f>
        <v>11229.5</v>
      </c>
      <c r="H87" s="69">
        <f aca="true" t="shared" si="16" ref="H87:O87">+SUM(H79:H86)</f>
        <v>15449.000000000002</v>
      </c>
      <c r="I87" s="69">
        <f t="shared" si="16"/>
        <v>15449.000000000002</v>
      </c>
      <c r="J87" s="135">
        <f t="shared" si="16"/>
        <v>15866.2</v>
      </c>
      <c r="K87" s="81">
        <f t="shared" si="16"/>
        <v>16468.8</v>
      </c>
      <c r="L87" s="81">
        <f t="shared" si="16"/>
        <v>17007.8</v>
      </c>
      <c r="M87" s="69">
        <f t="shared" si="16"/>
        <v>17803.4</v>
      </c>
      <c r="N87" s="69">
        <f t="shared" si="16"/>
        <v>17803.4</v>
      </c>
      <c r="O87" s="135">
        <f t="shared" si="16"/>
        <v>17930.100000000002</v>
      </c>
      <c r="P87" s="144">
        <f t="shared" si="8"/>
        <v>0.13008155702058466</v>
      </c>
      <c r="Q87" s="80"/>
    </row>
    <row r="88" spans="1:17" ht="33" customHeight="1">
      <c r="A88" s="379" t="s">
        <v>145</v>
      </c>
      <c r="B88" s="379"/>
      <c r="C88" s="379"/>
      <c r="D88" s="379"/>
      <c r="E88" s="379"/>
      <c r="F88" s="379"/>
      <c r="G88" s="379"/>
      <c r="H88" s="379"/>
      <c r="I88" s="379"/>
      <c r="J88" s="379"/>
      <c r="K88" s="379"/>
      <c r="L88" s="379"/>
      <c r="M88" s="379"/>
      <c r="N88" s="379"/>
      <c r="O88" s="379"/>
      <c r="P88" s="379"/>
      <c r="Q88" s="80"/>
    </row>
    <row r="89" spans="1:17" ht="15" customHeight="1">
      <c r="A89" s="99" t="s">
        <v>148</v>
      </c>
      <c r="B89" s="90"/>
      <c r="C89" s="90"/>
      <c r="D89" s="265"/>
      <c r="H89" s="2"/>
      <c r="I89" s="2"/>
      <c r="K89" s="283"/>
      <c r="L89" s="283"/>
      <c r="P89" s="115"/>
      <c r="Q89" s="80"/>
    </row>
    <row r="90" spans="1:17" ht="15">
      <c r="A90" s="99"/>
      <c r="B90" s="90"/>
      <c r="C90" s="90"/>
      <c r="D90" s="265"/>
      <c r="H90" s="2"/>
      <c r="I90" s="2"/>
      <c r="K90" s="283"/>
      <c r="L90" s="283"/>
      <c r="P90" s="115"/>
      <c r="Q90" s="80"/>
    </row>
    <row r="91" spans="1:21" s="18" customFormat="1" ht="14.25">
      <c r="A91" s="197"/>
      <c r="B91" s="197"/>
      <c r="C91" s="203"/>
      <c r="D91" s="261"/>
      <c r="E91" s="199" t="str">
        <f>E4</f>
        <v>1Q 2007</v>
      </c>
      <c r="F91" s="199" t="str">
        <f>F4</f>
        <v>2Q 2007</v>
      </c>
      <c r="G91" s="199" t="s">
        <v>98</v>
      </c>
      <c r="H91" s="199" t="s">
        <v>102</v>
      </c>
      <c r="I91" s="199">
        <v>2007</v>
      </c>
      <c r="J91" s="201" t="s">
        <v>125</v>
      </c>
      <c r="K91" s="199" t="s">
        <v>128</v>
      </c>
      <c r="L91" s="199" t="s">
        <v>130</v>
      </c>
      <c r="M91" s="199" t="s">
        <v>136</v>
      </c>
      <c r="N91" s="199">
        <v>2008</v>
      </c>
      <c r="O91" s="237" t="s">
        <v>158</v>
      </c>
      <c r="P91" s="236" t="s">
        <v>53</v>
      </c>
      <c r="Q91" s="80"/>
      <c r="R91" s="1"/>
      <c r="S91" s="1"/>
      <c r="T91" s="1"/>
      <c r="U91" s="1"/>
    </row>
    <row r="92" spans="1:17" ht="12.75">
      <c r="A92" s="96" t="s">
        <v>93</v>
      </c>
      <c r="B92" s="90"/>
      <c r="C92" s="96"/>
      <c r="D92" s="102" t="s">
        <v>79</v>
      </c>
      <c r="E92" s="300">
        <v>0.389</v>
      </c>
      <c r="F92" s="300">
        <v>0.396</v>
      </c>
      <c r="G92" s="300">
        <v>0.403</v>
      </c>
      <c r="H92" s="82">
        <v>0.403</v>
      </c>
      <c r="I92" s="82">
        <v>0.403</v>
      </c>
      <c r="J92" s="157">
        <v>0.412</v>
      </c>
      <c r="K92" s="300">
        <v>0.425</v>
      </c>
      <c r="L92" s="300">
        <v>0.425</v>
      </c>
      <c r="M92" s="82">
        <v>0.425</v>
      </c>
      <c r="N92" s="82">
        <v>0.425</v>
      </c>
      <c r="O92" s="333">
        <v>0.424</v>
      </c>
      <c r="P92" s="335">
        <f>O92/J92-1</f>
        <v>0.029126213592232997</v>
      </c>
      <c r="Q92" s="80"/>
    </row>
    <row r="93" spans="1:17" ht="12.75">
      <c r="A93" s="96" t="s">
        <v>150</v>
      </c>
      <c r="B93" s="94"/>
      <c r="C93" s="90"/>
      <c r="D93" s="102">
        <v>2.2</v>
      </c>
      <c r="E93" s="300">
        <v>1.147</v>
      </c>
      <c r="F93" s="300">
        <v>1.147</v>
      </c>
      <c r="G93" s="300">
        <v>1.153</v>
      </c>
      <c r="H93" s="82">
        <v>1.183</v>
      </c>
      <c r="I93" s="82">
        <v>1.183</v>
      </c>
      <c r="J93" s="157">
        <v>1.191</v>
      </c>
      <c r="K93" s="300">
        <v>1.198</v>
      </c>
      <c r="L93" s="300">
        <v>1.225</v>
      </c>
      <c r="M93" s="82">
        <v>1.266</v>
      </c>
      <c r="N93" s="82">
        <v>1.266</v>
      </c>
      <c r="O93" s="157">
        <v>1.291</v>
      </c>
      <c r="P93" s="138">
        <f>O93/J93-1</f>
        <v>0.08396305625524758</v>
      </c>
      <c r="Q93" s="80"/>
    </row>
    <row r="94" spans="1:17" ht="12.75">
      <c r="A94" s="96"/>
      <c r="B94" s="94"/>
      <c r="C94" s="90"/>
      <c r="D94" s="184"/>
      <c r="E94" s="300"/>
      <c r="F94" s="300"/>
      <c r="G94" s="300"/>
      <c r="H94" s="82"/>
      <c r="I94" s="82"/>
      <c r="J94" s="41"/>
      <c r="K94" s="300"/>
      <c r="L94" s="300"/>
      <c r="M94" s="82"/>
      <c r="N94" s="82"/>
      <c r="O94" s="41"/>
      <c r="P94" s="138"/>
      <c r="Q94" s="80"/>
    </row>
    <row r="95" spans="1:21" s="18" customFormat="1" ht="12.75">
      <c r="A95" s="196" t="s">
        <v>9</v>
      </c>
      <c r="B95" s="197"/>
      <c r="C95" s="203"/>
      <c r="D95" s="261"/>
      <c r="E95" s="301"/>
      <c r="F95" s="301"/>
      <c r="G95" s="301"/>
      <c r="H95" s="336"/>
      <c r="I95" s="336"/>
      <c r="J95" s="247"/>
      <c r="K95" s="301"/>
      <c r="L95" s="301"/>
      <c r="M95" s="336"/>
      <c r="N95" s="336"/>
      <c r="O95" s="247"/>
      <c r="P95" s="244"/>
      <c r="Q95" s="80"/>
      <c r="R95" s="1"/>
      <c r="S95" s="1"/>
      <c r="T95" s="1"/>
      <c r="U95" s="1"/>
    </row>
    <row r="96" spans="1:17" ht="12.75">
      <c r="A96" s="96" t="s">
        <v>5</v>
      </c>
      <c r="B96" s="90"/>
      <c r="C96" s="96"/>
      <c r="D96" s="184"/>
      <c r="E96" s="300"/>
      <c r="F96" s="300"/>
      <c r="G96" s="300"/>
      <c r="H96" s="82"/>
      <c r="I96" s="82"/>
      <c r="J96" s="157"/>
      <c r="K96" s="300"/>
      <c r="L96" s="300"/>
      <c r="M96" s="82"/>
      <c r="N96" s="82"/>
      <c r="O96" s="157"/>
      <c r="P96" s="138"/>
      <c r="Q96" s="80"/>
    </row>
    <row r="97" spans="1:17" ht="12.75">
      <c r="A97" s="90"/>
      <c r="B97" s="90" t="s">
        <v>1</v>
      </c>
      <c r="C97" s="90"/>
      <c r="D97" s="102">
        <v>3.1</v>
      </c>
      <c r="E97" s="265">
        <v>2306.5</v>
      </c>
      <c r="F97" s="265">
        <v>2411.4</v>
      </c>
      <c r="G97" s="265">
        <v>2536.5</v>
      </c>
      <c r="H97" s="100">
        <v>2626.1</v>
      </c>
      <c r="I97" s="100">
        <v>2626.1</v>
      </c>
      <c r="J97" s="164">
        <v>2775.6</v>
      </c>
      <c r="K97" s="265">
        <v>2871.7</v>
      </c>
      <c r="L97" s="265">
        <v>2985.5</v>
      </c>
      <c r="M97" s="100">
        <v>3126.3</v>
      </c>
      <c r="N97" s="100">
        <v>3126.3</v>
      </c>
      <c r="O97" s="164">
        <v>3227.9</v>
      </c>
      <c r="P97" s="138">
        <f>O97/J97-1</f>
        <v>0.16295575731373413</v>
      </c>
      <c r="Q97" s="80"/>
    </row>
    <row r="98" spans="1:21" s="18" customFormat="1" ht="12.75">
      <c r="A98" s="203"/>
      <c r="B98" s="203" t="s">
        <v>2</v>
      </c>
      <c r="C98" s="203"/>
      <c r="D98" s="228">
        <v>3.2</v>
      </c>
      <c r="E98" s="302">
        <v>1390.8</v>
      </c>
      <c r="F98" s="302">
        <v>1352.6</v>
      </c>
      <c r="G98" s="302">
        <v>1317.2</v>
      </c>
      <c r="H98" s="337">
        <v>1333.2</v>
      </c>
      <c r="I98" s="337">
        <v>1333.2</v>
      </c>
      <c r="J98" s="248">
        <v>1325.3</v>
      </c>
      <c r="K98" s="302">
        <v>1385.7</v>
      </c>
      <c r="L98" s="302">
        <v>1370.3</v>
      </c>
      <c r="M98" s="337">
        <v>1370</v>
      </c>
      <c r="N98" s="337">
        <v>1370</v>
      </c>
      <c r="O98" s="248">
        <v>1353.8</v>
      </c>
      <c r="P98" s="244">
        <f>O98/J98-1</f>
        <v>0.0215045650041501</v>
      </c>
      <c r="Q98" s="80"/>
      <c r="R98" s="1"/>
      <c r="S98" s="1"/>
      <c r="T98" s="1"/>
      <c r="U98" s="1"/>
    </row>
    <row r="99" spans="1:21" s="4" customFormat="1" ht="12.75">
      <c r="A99" s="80"/>
      <c r="B99" s="96" t="s">
        <v>0</v>
      </c>
      <c r="C99" s="96"/>
      <c r="D99" s="103">
        <v>3</v>
      </c>
      <c r="E99" s="303">
        <v>3697.3</v>
      </c>
      <c r="F99" s="303">
        <v>3764</v>
      </c>
      <c r="G99" s="303">
        <v>3853.7</v>
      </c>
      <c r="H99" s="338">
        <v>3959.3</v>
      </c>
      <c r="I99" s="338">
        <v>3959.3</v>
      </c>
      <c r="J99" s="165">
        <v>4100.9</v>
      </c>
      <c r="K99" s="303">
        <v>4257.4</v>
      </c>
      <c r="L99" s="303">
        <v>4355.8</v>
      </c>
      <c r="M99" s="338">
        <v>4496.3</v>
      </c>
      <c r="N99" s="338">
        <v>4496.3</v>
      </c>
      <c r="O99" s="165">
        <v>4581.7</v>
      </c>
      <c r="P99" s="144">
        <f>O99/J99-1</f>
        <v>0.11724255651198523</v>
      </c>
      <c r="Q99" s="80"/>
      <c r="R99" s="6"/>
      <c r="S99" s="6"/>
      <c r="T99" s="6"/>
      <c r="U99" s="6"/>
    </row>
    <row r="100" spans="1:17" ht="14.25" customHeight="1">
      <c r="A100" s="94"/>
      <c r="B100" s="96"/>
      <c r="C100" s="96"/>
      <c r="D100" s="184"/>
      <c r="E100" s="265"/>
      <c r="F100" s="265"/>
      <c r="G100" s="265"/>
      <c r="H100" s="100"/>
      <c r="I100" s="100"/>
      <c r="J100" s="164"/>
      <c r="K100" s="265"/>
      <c r="L100" s="265"/>
      <c r="M100" s="100"/>
      <c r="N100" s="100"/>
      <c r="O100" s="164"/>
      <c r="P100" s="138"/>
      <c r="Q100" s="80"/>
    </row>
    <row r="101" spans="1:21" s="18" customFormat="1" ht="12.75">
      <c r="A101" s="249" t="s">
        <v>11</v>
      </c>
      <c r="B101" s="202"/>
      <c r="C101" s="202"/>
      <c r="D101" s="261"/>
      <c r="E101" s="302"/>
      <c r="F101" s="302"/>
      <c r="G101" s="302"/>
      <c r="H101" s="337"/>
      <c r="I101" s="337"/>
      <c r="J101" s="250"/>
      <c r="K101" s="302"/>
      <c r="L101" s="302"/>
      <c r="M101" s="337"/>
      <c r="N101" s="337"/>
      <c r="O101" s="250"/>
      <c r="P101" s="244"/>
      <c r="Q101" s="80"/>
      <c r="R101" s="1"/>
      <c r="S101" s="1"/>
      <c r="T101" s="1"/>
      <c r="U101" s="1"/>
    </row>
    <row r="102" spans="1:17" ht="12.75">
      <c r="A102" s="80" t="s">
        <v>10</v>
      </c>
      <c r="B102" s="94"/>
      <c r="C102" s="94"/>
      <c r="D102" s="184"/>
      <c r="E102" s="265"/>
      <c r="F102" s="265"/>
      <c r="G102" s="265"/>
      <c r="H102" s="100"/>
      <c r="I102" s="100"/>
      <c r="J102" s="46"/>
      <c r="K102" s="265"/>
      <c r="L102" s="265"/>
      <c r="M102" s="100"/>
      <c r="N102" s="100"/>
      <c r="O102" s="46"/>
      <c r="P102" s="138"/>
      <c r="Q102" s="80"/>
    </row>
    <row r="103" spans="1:107" s="1" customFormat="1" ht="12.75">
      <c r="A103" s="94"/>
      <c r="B103" s="90" t="s">
        <v>1</v>
      </c>
      <c r="C103" s="94"/>
      <c r="D103" s="102">
        <v>8.1</v>
      </c>
      <c r="E103" s="265">
        <v>46</v>
      </c>
      <c r="F103" s="265">
        <v>45.6</v>
      </c>
      <c r="G103" s="265">
        <v>43.6</v>
      </c>
      <c r="H103" s="100">
        <v>38.9</v>
      </c>
      <c r="I103" s="100">
        <v>43.4</v>
      </c>
      <c r="J103" s="164">
        <v>38.9</v>
      </c>
      <c r="K103" s="265">
        <v>38</v>
      </c>
      <c r="L103" s="265">
        <v>37</v>
      </c>
      <c r="M103" s="100">
        <v>37.3</v>
      </c>
      <c r="N103" s="100">
        <v>37.7</v>
      </c>
      <c r="O103" s="164">
        <v>33.1</v>
      </c>
      <c r="P103" s="138">
        <f>O103/J103-1</f>
        <v>-0.14910025706940866</v>
      </c>
      <c r="Q103" s="80"/>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row>
    <row r="104" spans="1:107" s="1" customFormat="1" ht="12.75">
      <c r="A104" s="80"/>
      <c r="B104" s="94" t="s">
        <v>2</v>
      </c>
      <c r="C104" s="94"/>
      <c r="D104" s="102">
        <v>8.2</v>
      </c>
      <c r="E104" s="265">
        <v>8.7</v>
      </c>
      <c r="F104" s="265">
        <v>8.7</v>
      </c>
      <c r="G104" s="265">
        <v>8.9</v>
      </c>
      <c r="H104" s="100">
        <v>7.9</v>
      </c>
      <c r="I104" s="100">
        <v>8.6</v>
      </c>
      <c r="J104" s="164">
        <v>8.4</v>
      </c>
      <c r="K104" s="265">
        <v>8</v>
      </c>
      <c r="L104" s="265">
        <v>8.2</v>
      </c>
      <c r="M104" s="100">
        <v>9.2</v>
      </c>
      <c r="N104" s="100">
        <v>8.4</v>
      </c>
      <c r="O104" s="164">
        <v>7.6</v>
      </c>
      <c r="P104" s="138">
        <f>O104/J104-1</f>
        <v>-0.09523809523809534</v>
      </c>
      <c r="Q104" s="80"/>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1:21" s="4" customFormat="1" ht="12.75">
      <c r="A105" s="80"/>
      <c r="B105" s="80" t="s">
        <v>83</v>
      </c>
      <c r="C105" s="80"/>
      <c r="D105" s="103">
        <v>8.3</v>
      </c>
      <c r="E105" s="303">
        <v>31.7</v>
      </c>
      <c r="F105" s="303">
        <v>32</v>
      </c>
      <c r="G105" s="303">
        <v>31.4</v>
      </c>
      <c r="H105" s="338">
        <v>28.4</v>
      </c>
      <c r="I105" s="338">
        <v>30.9</v>
      </c>
      <c r="J105" s="165">
        <v>28.7</v>
      </c>
      <c r="K105" s="303">
        <v>28.1</v>
      </c>
      <c r="L105" s="303">
        <v>27.8</v>
      </c>
      <c r="M105" s="338">
        <v>28.6</v>
      </c>
      <c r="N105" s="338">
        <v>28.3</v>
      </c>
      <c r="O105" s="165">
        <v>25.5</v>
      </c>
      <c r="P105" s="144">
        <f>O105/J105-1</f>
        <v>-0.11149825783972123</v>
      </c>
      <c r="Q105" s="80"/>
      <c r="R105" s="6"/>
      <c r="S105" s="6"/>
      <c r="T105" s="6"/>
      <c r="U105" s="6"/>
    </row>
    <row r="106" spans="1:21" s="18" customFormat="1" ht="13.5" customHeight="1">
      <c r="A106" s="197"/>
      <c r="B106" s="197"/>
      <c r="C106" s="203"/>
      <c r="D106" s="261"/>
      <c r="E106" s="302"/>
      <c r="F106" s="302"/>
      <c r="G106" s="302"/>
      <c r="H106" s="337"/>
      <c r="I106" s="337"/>
      <c r="J106" s="248"/>
      <c r="K106" s="302"/>
      <c r="L106" s="302"/>
      <c r="M106" s="337"/>
      <c r="N106" s="337"/>
      <c r="O106" s="248"/>
      <c r="P106" s="244"/>
      <c r="Q106" s="80"/>
      <c r="R106" s="1"/>
      <c r="S106" s="1"/>
      <c r="T106" s="1"/>
      <c r="U106" s="1"/>
    </row>
    <row r="107" spans="1:107" s="1" customFormat="1" ht="12.75">
      <c r="A107" s="96" t="s">
        <v>75</v>
      </c>
      <c r="B107" s="90"/>
      <c r="C107" s="94"/>
      <c r="D107" s="266"/>
      <c r="E107" s="265"/>
      <c r="F107" s="265"/>
      <c r="G107" s="265"/>
      <c r="H107" s="100"/>
      <c r="I107" s="100"/>
      <c r="J107" s="46"/>
      <c r="K107" s="265"/>
      <c r="L107" s="265"/>
      <c r="M107" s="100"/>
      <c r="N107" s="100"/>
      <c r="O107" s="46"/>
      <c r="P107" s="138"/>
      <c r="Q107" s="80"/>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row>
    <row r="108" spans="1:17" ht="12.75">
      <c r="A108" s="90"/>
      <c r="B108" s="90" t="s">
        <v>94</v>
      </c>
      <c r="C108" s="90"/>
      <c r="D108" s="184">
        <v>4.2</v>
      </c>
      <c r="E108" s="265">
        <v>171</v>
      </c>
      <c r="F108" s="265">
        <v>174.4</v>
      </c>
      <c r="G108" s="265">
        <v>174</v>
      </c>
      <c r="H108" s="100">
        <v>186.1</v>
      </c>
      <c r="I108" s="100">
        <v>176.5</v>
      </c>
      <c r="J108" s="164">
        <v>183.4</v>
      </c>
      <c r="K108" s="265">
        <v>177.089510266</v>
      </c>
      <c r="L108" s="265">
        <v>169.533059378</v>
      </c>
      <c r="M108" s="100">
        <v>175.019238594</v>
      </c>
      <c r="N108" s="100">
        <v>176.1</v>
      </c>
      <c r="O108" s="164">
        <v>168.290529349</v>
      </c>
      <c r="P108" s="138">
        <f>O108/J108-1</f>
        <v>-0.08238533615594335</v>
      </c>
      <c r="Q108" s="80"/>
    </row>
    <row r="109" spans="1:17" ht="15.75" customHeight="1">
      <c r="A109" s="94"/>
      <c r="B109" s="94"/>
      <c r="C109" s="94"/>
      <c r="D109" s="184"/>
      <c r="E109" s="265"/>
      <c r="F109" s="265"/>
      <c r="G109" s="265"/>
      <c r="H109" s="100"/>
      <c r="I109" s="100"/>
      <c r="J109" s="46"/>
      <c r="K109" s="265"/>
      <c r="L109" s="265"/>
      <c r="M109" s="100"/>
      <c r="N109" s="100"/>
      <c r="O109" s="46"/>
      <c r="P109" s="138"/>
      <c r="Q109" s="80"/>
    </row>
    <row r="110" spans="1:21" s="18" customFormat="1" ht="12.75">
      <c r="A110" s="197"/>
      <c r="B110" s="197"/>
      <c r="C110" s="203"/>
      <c r="D110" s="261"/>
      <c r="E110" s="302"/>
      <c r="F110" s="302"/>
      <c r="G110" s="302"/>
      <c r="H110" s="337"/>
      <c r="I110" s="337"/>
      <c r="J110" s="250"/>
      <c r="K110" s="302"/>
      <c r="L110" s="302"/>
      <c r="M110" s="337"/>
      <c r="N110" s="337"/>
      <c r="O110" s="250"/>
      <c r="P110" s="244"/>
      <c r="Q110" s="80"/>
      <c r="R110" s="1"/>
      <c r="S110" s="1"/>
      <c r="T110" s="1"/>
      <c r="U110" s="1"/>
    </row>
    <row r="111" spans="1:17" ht="12.75">
      <c r="A111" s="80" t="s">
        <v>74</v>
      </c>
      <c r="B111" s="94"/>
      <c r="C111" s="94"/>
      <c r="D111" s="184"/>
      <c r="E111" s="265"/>
      <c r="F111" s="265"/>
      <c r="G111" s="265"/>
      <c r="H111" s="100"/>
      <c r="I111" s="100"/>
      <c r="J111" s="164"/>
      <c r="K111" s="265"/>
      <c r="L111" s="265"/>
      <c r="M111" s="100"/>
      <c r="N111" s="100"/>
      <c r="O111" s="164"/>
      <c r="P111" s="138"/>
      <c r="Q111" s="80"/>
    </row>
    <row r="112" spans="1:21" s="4" customFormat="1" ht="12.75" customHeight="1">
      <c r="A112" s="80"/>
      <c r="B112" s="80" t="s">
        <v>80</v>
      </c>
      <c r="C112" s="80"/>
      <c r="D112" s="103">
        <v>6.1</v>
      </c>
      <c r="E112" s="304">
        <v>0.043</v>
      </c>
      <c r="F112" s="304">
        <v>0.031781663</v>
      </c>
      <c r="G112" s="304">
        <v>0.034125873</v>
      </c>
      <c r="H112" s="340">
        <v>0.039</v>
      </c>
      <c r="I112" s="340">
        <v>0.147</v>
      </c>
      <c r="J112" s="166">
        <v>0.04</v>
      </c>
      <c r="K112" s="304">
        <v>0.033042696</v>
      </c>
      <c r="L112" s="304">
        <v>0.034621689</v>
      </c>
      <c r="M112" s="340">
        <v>0.034806689</v>
      </c>
      <c r="N112" s="340">
        <v>0.142</v>
      </c>
      <c r="O112" s="166">
        <v>0.039129348</v>
      </c>
      <c r="P112" s="144">
        <f>O112/J112-1</f>
        <v>-0.021766300000000016</v>
      </c>
      <c r="Q112" s="80"/>
      <c r="R112" s="6"/>
      <c r="S112" s="6"/>
      <c r="T112" s="6"/>
      <c r="U112" s="6"/>
    </row>
    <row r="113" spans="1:17" ht="12.75" customHeight="1">
      <c r="A113" s="94"/>
      <c r="B113" s="94" t="s">
        <v>77</v>
      </c>
      <c r="C113" s="94"/>
      <c r="D113" s="102" t="s">
        <v>33</v>
      </c>
      <c r="E113" s="300">
        <v>0.021</v>
      </c>
      <c r="F113" s="300">
        <v>0.01073814</v>
      </c>
      <c r="G113" s="300">
        <v>0.011916221</v>
      </c>
      <c r="H113" s="82">
        <v>0.023</v>
      </c>
      <c r="I113" s="82">
        <v>0.066</v>
      </c>
      <c r="J113" s="157">
        <v>0.02</v>
      </c>
      <c r="K113" s="300">
        <v>0.011452244</v>
      </c>
      <c r="L113" s="300">
        <v>0.013967549</v>
      </c>
      <c r="M113" s="82">
        <v>0.015435831</v>
      </c>
      <c r="N113" s="82">
        <v>0.061</v>
      </c>
      <c r="O113" s="157">
        <v>0.019880653</v>
      </c>
      <c r="P113" s="138">
        <f>O113/J113-1</f>
        <v>-0.005967349999999927</v>
      </c>
      <c r="Q113" s="80"/>
    </row>
    <row r="114" spans="1:17" ht="12.75">
      <c r="A114" s="94"/>
      <c r="B114" s="94" t="s">
        <v>78</v>
      </c>
      <c r="C114" s="94"/>
      <c r="D114" s="102" t="s">
        <v>34</v>
      </c>
      <c r="E114" s="300">
        <v>0.079</v>
      </c>
      <c r="F114" s="300">
        <v>0.067919905</v>
      </c>
      <c r="G114" s="300">
        <v>0.075464793</v>
      </c>
      <c r="H114" s="82">
        <v>0.069</v>
      </c>
      <c r="I114" s="82">
        <v>0.292</v>
      </c>
      <c r="J114" s="157">
        <v>0.08</v>
      </c>
      <c r="K114" s="300">
        <v>0.076778389</v>
      </c>
      <c r="L114" s="300">
        <v>0.07855253</v>
      </c>
      <c r="M114" s="82">
        <v>0.078099815</v>
      </c>
      <c r="N114" s="82">
        <v>0.313</v>
      </c>
      <c r="O114" s="157">
        <v>0.084079118</v>
      </c>
      <c r="P114" s="138">
        <f>O114/J114-1</f>
        <v>0.05098897499999988</v>
      </c>
      <c r="Q114" s="80"/>
    </row>
    <row r="115" spans="1:17" ht="12.75">
      <c r="A115" s="94"/>
      <c r="B115" s="94"/>
      <c r="C115" s="94"/>
      <c r="D115" s="184"/>
      <c r="E115" s="265"/>
      <c r="F115" s="265"/>
      <c r="G115" s="265"/>
      <c r="H115" s="100"/>
      <c r="I115" s="100"/>
      <c r="J115" s="164"/>
      <c r="K115" s="265"/>
      <c r="L115" s="265"/>
      <c r="M115" s="100"/>
      <c r="N115" s="100"/>
      <c r="O115" s="164"/>
      <c r="P115" s="138"/>
      <c r="Q115" s="80"/>
    </row>
    <row r="116" spans="1:21" s="18" customFormat="1" ht="12.75">
      <c r="A116" s="196" t="s">
        <v>8</v>
      </c>
      <c r="B116" s="197"/>
      <c r="C116" s="203"/>
      <c r="D116" s="261"/>
      <c r="E116" s="302"/>
      <c r="F116" s="302"/>
      <c r="G116" s="302"/>
      <c r="H116" s="337"/>
      <c r="I116" s="337"/>
      <c r="J116" s="250"/>
      <c r="K116" s="302"/>
      <c r="L116" s="302"/>
      <c r="M116" s="337"/>
      <c r="N116" s="337"/>
      <c r="O116" s="250"/>
      <c r="P116" s="244"/>
      <c r="Q116" s="80"/>
      <c r="R116" s="1"/>
      <c r="S116" s="1"/>
      <c r="T116" s="1"/>
      <c r="U116" s="1"/>
    </row>
    <row r="117" spans="1:17" ht="12.75">
      <c r="A117" s="80" t="s">
        <v>56</v>
      </c>
      <c r="B117" s="94"/>
      <c r="C117" s="94"/>
      <c r="D117" s="184">
        <v>7.1</v>
      </c>
      <c r="E117" s="303">
        <v>21.3</v>
      </c>
      <c r="F117" s="303">
        <v>12</v>
      </c>
      <c r="G117" s="303">
        <v>17.9</v>
      </c>
      <c r="H117" s="338">
        <v>16.5</v>
      </c>
      <c r="I117" s="338">
        <v>67.7</v>
      </c>
      <c r="J117" s="165">
        <v>11.3</v>
      </c>
      <c r="K117" s="303">
        <v>12.3</v>
      </c>
      <c r="L117" s="303">
        <v>9</v>
      </c>
      <c r="M117" s="338">
        <v>15.9</v>
      </c>
      <c r="N117" s="338">
        <v>48.5</v>
      </c>
      <c r="O117" s="165">
        <v>14.3</v>
      </c>
      <c r="P117" s="144">
        <f>O117/J117-1</f>
        <v>0.2654867256637168</v>
      </c>
      <c r="Q117" s="80"/>
    </row>
    <row r="118" spans="1:17" ht="12.75">
      <c r="A118" s="80" t="s">
        <v>200</v>
      </c>
      <c r="B118" s="94"/>
      <c r="C118" s="96"/>
      <c r="D118" s="184">
        <v>7.6</v>
      </c>
      <c r="E118" s="303">
        <v>19.5</v>
      </c>
      <c r="F118" s="303">
        <v>18.7</v>
      </c>
      <c r="G118" s="303">
        <v>17.1</v>
      </c>
      <c r="H118" s="338">
        <v>25.3</v>
      </c>
      <c r="I118" s="338">
        <v>80.6</v>
      </c>
      <c r="J118" s="165">
        <v>18.4</v>
      </c>
      <c r="K118" s="303">
        <v>16.4</v>
      </c>
      <c r="L118" s="303">
        <v>19</v>
      </c>
      <c r="M118" s="338">
        <v>22.3</v>
      </c>
      <c r="N118" s="338">
        <v>76.1</v>
      </c>
      <c r="O118" s="165">
        <v>18.7</v>
      </c>
      <c r="P118" s="144">
        <f>O118/J118-1</f>
        <v>0.016304347826086918</v>
      </c>
      <c r="Q118" s="80"/>
    </row>
    <row r="119" spans="1:17" ht="12.75">
      <c r="A119" s="80" t="s">
        <v>201</v>
      </c>
      <c r="B119" s="94"/>
      <c r="C119" s="96"/>
      <c r="D119" s="184">
        <v>7.4</v>
      </c>
      <c r="E119" s="303">
        <v>94.3</v>
      </c>
      <c r="F119" s="303">
        <v>60.7</v>
      </c>
      <c r="G119" s="303">
        <v>79.5</v>
      </c>
      <c r="H119" s="338">
        <v>68.4</v>
      </c>
      <c r="I119" s="338">
        <v>76.1</v>
      </c>
      <c r="J119" s="165">
        <v>43.59408172</v>
      </c>
      <c r="K119" s="303">
        <v>59.1</v>
      </c>
      <c r="L119" s="303">
        <v>35.6</v>
      </c>
      <c r="M119" s="338">
        <v>55</v>
      </c>
      <c r="N119" s="338">
        <v>48.078086379</v>
      </c>
      <c r="O119" s="165">
        <v>56.9</v>
      </c>
      <c r="P119" s="144">
        <f>O119/J119-1</f>
        <v>0.3052230430144727</v>
      </c>
      <c r="Q119" s="80"/>
    </row>
    <row r="120" spans="1:21" s="18" customFormat="1" ht="12.75">
      <c r="A120" s="197"/>
      <c r="B120" s="197"/>
      <c r="C120" s="203"/>
      <c r="D120" s="261"/>
      <c r="E120" s="302"/>
      <c r="F120" s="302"/>
      <c r="G120" s="302"/>
      <c r="H120" s="337"/>
      <c r="I120" s="337"/>
      <c r="J120" s="250"/>
      <c r="K120" s="302"/>
      <c r="L120" s="302"/>
      <c r="M120" s="337"/>
      <c r="N120" s="337"/>
      <c r="O120" s="250"/>
      <c r="P120" s="244"/>
      <c r="Q120" s="80"/>
      <c r="R120" s="1"/>
      <c r="S120" s="1"/>
      <c r="T120" s="1"/>
      <c r="U120" s="1"/>
    </row>
    <row r="121" spans="1:17" ht="12.75">
      <c r="A121" s="80" t="s">
        <v>76</v>
      </c>
      <c r="B121" s="94"/>
      <c r="C121" s="96"/>
      <c r="D121" s="184"/>
      <c r="E121" s="265"/>
      <c r="F121" s="265"/>
      <c r="G121" s="265"/>
      <c r="H121" s="100"/>
      <c r="I121" s="100"/>
      <c r="J121" s="164"/>
      <c r="K121" s="265"/>
      <c r="L121" s="265"/>
      <c r="M121" s="100"/>
      <c r="N121" s="100"/>
      <c r="O121" s="164"/>
      <c r="P121" s="138"/>
      <c r="Q121" s="80"/>
    </row>
    <row r="122" spans="1:17" ht="12.75">
      <c r="A122" s="94"/>
      <c r="B122" s="94" t="s">
        <v>3</v>
      </c>
      <c r="C122" s="94"/>
      <c r="D122" s="102">
        <v>9.4</v>
      </c>
      <c r="E122" s="300">
        <v>0.272</v>
      </c>
      <c r="F122" s="300">
        <v>0.263973797</v>
      </c>
      <c r="G122" s="300">
        <v>0.274846979</v>
      </c>
      <c r="H122" s="82">
        <v>0.307</v>
      </c>
      <c r="I122" s="82">
        <v>0.279</v>
      </c>
      <c r="J122" s="157">
        <v>0.316350695</v>
      </c>
      <c r="K122" s="300">
        <v>0.309970378</v>
      </c>
      <c r="L122" s="300">
        <v>0.321493575</v>
      </c>
      <c r="M122" s="82">
        <v>0.339345602</v>
      </c>
      <c r="N122" s="82">
        <v>0.321918478</v>
      </c>
      <c r="O122" s="157">
        <v>0.373747642</v>
      </c>
      <c r="P122" s="138">
        <f>O122/J122-1</f>
        <v>0.181434553194201</v>
      </c>
      <c r="Q122" s="80"/>
    </row>
    <row r="123" spans="1:17" ht="11.25" customHeight="1">
      <c r="A123" s="94"/>
      <c r="B123" s="94" t="s">
        <v>4</v>
      </c>
      <c r="C123" s="94"/>
      <c r="D123" s="102">
        <v>9.5</v>
      </c>
      <c r="E123" s="265">
        <v>372.4</v>
      </c>
      <c r="F123" s="265">
        <v>400</v>
      </c>
      <c r="G123" s="265">
        <v>415.5</v>
      </c>
      <c r="H123" s="100">
        <v>523.2</v>
      </c>
      <c r="I123" s="100">
        <v>1711.1</v>
      </c>
      <c r="J123" s="164">
        <v>534.911679</v>
      </c>
      <c r="K123" s="265">
        <v>540.988321</v>
      </c>
      <c r="L123" s="265">
        <v>534.7</v>
      </c>
      <c r="M123" s="100">
        <v>621</v>
      </c>
      <c r="N123" s="100">
        <v>2231.6</v>
      </c>
      <c r="O123" s="164">
        <v>595</v>
      </c>
      <c r="P123" s="138">
        <f>O123/J123-1</f>
        <v>0.1123331633220892</v>
      </c>
      <c r="Q123" s="80"/>
    </row>
    <row r="124" spans="1:17" ht="3.75" customHeight="1">
      <c r="A124" s="94"/>
      <c r="B124" s="94"/>
      <c r="C124" s="94"/>
      <c r="D124" s="102"/>
      <c r="E124" s="286"/>
      <c r="F124" s="265"/>
      <c r="G124" s="265"/>
      <c r="H124" s="100"/>
      <c r="I124" s="100"/>
      <c r="J124" s="28"/>
      <c r="K124" s="28"/>
      <c r="L124" s="28"/>
      <c r="M124" s="28"/>
      <c r="N124" s="28"/>
      <c r="O124" s="28"/>
      <c r="P124" s="138"/>
      <c r="Q124" s="80"/>
    </row>
    <row r="125" spans="1:17" ht="25.5" customHeight="1" hidden="1">
      <c r="A125" s="375" t="str">
        <f>'Results for Segment'!A35:O35</f>
        <v>*Figures for 4Q 08 and 2008 include restructuring expenses of EUR 632.1 million.</v>
      </c>
      <c r="B125" s="375"/>
      <c r="C125" s="375"/>
      <c r="D125" s="375"/>
      <c r="E125" s="375"/>
      <c r="F125" s="375"/>
      <c r="G125" s="375"/>
      <c r="H125" s="375"/>
      <c r="I125" s="375"/>
      <c r="J125" s="375"/>
      <c r="K125" s="375"/>
      <c r="L125" s="375"/>
      <c r="M125" s="375"/>
      <c r="N125" s="375"/>
      <c r="O125" s="375"/>
      <c r="P125" s="375"/>
      <c r="Q125" s="80"/>
    </row>
    <row r="126" spans="3:7" ht="12.75">
      <c r="C126" s="10"/>
      <c r="D126" s="173"/>
      <c r="G126" s="115"/>
    </row>
    <row r="127" spans="1:17" ht="18">
      <c r="A127" s="94"/>
      <c r="B127" s="101" t="s">
        <v>90</v>
      </c>
      <c r="C127" s="98"/>
      <c r="D127" s="264"/>
      <c r="E127" s="26"/>
      <c r="F127" s="115"/>
      <c r="G127" s="266"/>
      <c r="H127" s="94"/>
      <c r="I127" s="94"/>
      <c r="J127" s="1"/>
      <c r="K127" s="1"/>
      <c r="L127" s="1"/>
      <c r="M127" s="1"/>
      <c r="N127" s="1"/>
      <c r="O127" s="1"/>
      <c r="P127" s="139"/>
      <c r="Q127" s="80"/>
    </row>
    <row r="128" spans="1:17" ht="33" customHeight="1">
      <c r="A128" s="99" t="s">
        <v>149</v>
      </c>
      <c r="B128" s="94"/>
      <c r="C128" s="93"/>
      <c r="D128" s="184"/>
      <c r="E128" s="173"/>
      <c r="F128" s="184"/>
      <c r="G128" s="184"/>
      <c r="H128" s="70"/>
      <c r="I128" s="70"/>
      <c r="J128" s="51"/>
      <c r="K128" s="51"/>
      <c r="L128" s="51"/>
      <c r="M128" s="51"/>
      <c r="N128" s="51"/>
      <c r="O128" s="51"/>
      <c r="P128" s="139"/>
      <c r="Q128" s="80"/>
    </row>
    <row r="129" spans="1:17" ht="14.25" customHeight="1">
      <c r="A129" s="99"/>
      <c r="B129" s="94"/>
      <c r="C129" s="93"/>
      <c r="D129" s="184"/>
      <c r="E129" s="174"/>
      <c r="F129" s="184"/>
      <c r="G129" s="184"/>
      <c r="H129" s="71"/>
      <c r="I129" s="71"/>
      <c r="J129" s="5"/>
      <c r="K129" s="5"/>
      <c r="L129" s="5"/>
      <c r="M129" s="5"/>
      <c r="N129" s="5"/>
      <c r="O129" s="5"/>
      <c r="P129" s="139"/>
      <c r="Q129" s="80"/>
    </row>
    <row r="130" spans="1:21" s="18" customFormat="1" ht="14.25">
      <c r="A130" s="197"/>
      <c r="B130" s="197"/>
      <c r="C130" s="203"/>
      <c r="D130" s="261"/>
      <c r="E130" s="199" t="s">
        <v>92</v>
      </c>
      <c r="F130" s="199" t="s">
        <v>95</v>
      </c>
      <c r="G130" s="199" t="s">
        <v>98</v>
      </c>
      <c r="H130" s="199" t="s">
        <v>102</v>
      </c>
      <c r="I130" s="199">
        <v>2007</v>
      </c>
      <c r="J130" s="200" t="s">
        <v>125</v>
      </c>
      <c r="K130" s="199" t="s">
        <v>128</v>
      </c>
      <c r="L130" s="199" t="s">
        <v>130</v>
      </c>
      <c r="M130" s="199" t="s">
        <v>136</v>
      </c>
      <c r="N130" s="199">
        <v>2008</v>
      </c>
      <c r="O130" s="200" t="s">
        <v>158</v>
      </c>
      <c r="P130" s="227" t="s">
        <v>53</v>
      </c>
      <c r="Q130" s="80"/>
      <c r="R130" s="1"/>
      <c r="S130" s="1"/>
      <c r="T130" s="1"/>
      <c r="U130" s="1"/>
    </row>
    <row r="131" spans="1:17" s="1" customFormat="1" ht="14.25">
      <c r="A131" s="93"/>
      <c r="B131" s="93"/>
      <c r="C131" s="94"/>
      <c r="D131" s="184"/>
      <c r="E131" s="236"/>
      <c r="F131" s="236"/>
      <c r="G131" s="236"/>
      <c r="H131" s="236"/>
      <c r="I131" s="236"/>
      <c r="J131" s="311"/>
      <c r="K131" s="236"/>
      <c r="L131" s="236"/>
      <c r="M131" s="236"/>
      <c r="N131" s="236"/>
      <c r="O131" s="311"/>
      <c r="P131" s="140"/>
      <c r="Q131" s="80"/>
    </row>
    <row r="132" spans="1:17" ht="12.75">
      <c r="A132" s="96" t="s">
        <v>93</v>
      </c>
      <c r="B132" s="94"/>
      <c r="C132" s="96"/>
      <c r="D132" s="184">
        <v>2.1</v>
      </c>
      <c r="E132" s="300">
        <v>0.511</v>
      </c>
      <c r="F132" s="300">
        <v>0.506</v>
      </c>
      <c r="G132" s="300">
        <v>0.503</v>
      </c>
      <c r="H132" s="300">
        <v>0.503</v>
      </c>
      <c r="I132" s="300">
        <v>0.503</v>
      </c>
      <c r="J132" s="284">
        <v>0.51</v>
      </c>
      <c r="K132" s="300">
        <v>0.505</v>
      </c>
      <c r="L132" s="300">
        <v>0.499</v>
      </c>
      <c r="M132" s="300">
        <v>0.5</v>
      </c>
      <c r="N132" s="300">
        <v>0.5</v>
      </c>
      <c r="O132" s="284">
        <v>0.5</v>
      </c>
      <c r="P132" s="138">
        <f>O132/J132-1</f>
        <v>-0.019607843137254943</v>
      </c>
      <c r="Q132" s="80"/>
    </row>
    <row r="133" spans="1:17" ht="15.75" customHeight="1">
      <c r="A133" s="80" t="s">
        <v>150</v>
      </c>
      <c r="B133" s="94"/>
      <c r="C133" s="96"/>
      <c r="D133" s="184">
        <v>2.3</v>
      </c>
      <c r="E133" s="300">
        <v>1.135</v>
      </c>
      <c r="F133" s="300">
        <v>1.174</v>
      </c>
      <c r="G133" s="300">
        <v>1.252</v>
      </c>
      <c r="H133" s="300">
        <v>1.328</v>
      </c>
      <c r="I133" s="300">
        <v>1.328</v>
      </c>
      <c r="J133" s="284">
        <v>1.3</v>
      </c>
      <c r="K133" s="300">
        <v>1.338</v>
      </c>
      <c r="L133" s="300">
        <v>1.368</v>
      </c>
      <c r="M133" s="300">
        <v>1.421</v>
      </c>
      <c r="N133" s="300">
        <v>1.421</v>
      </c>
      <c r="O133" s="284">
        <v>1.39</v>
      </c>
      <c r="P133" s="138">
        <f>O133/J133-1</f>
        <v>0.0692307692307692</v>
      </c>
      <c r="Q133" s="80"/>
    </row>
    <row r="134" spans="1:17" ht="15.75" customHeight="1">
      <c r="A134" s="80"/>
      <c r="B134" s="94"/>
      <c r="C134" s="96"/>
      <c r="D134" s="184"/>
      <c r="E134" s="124"/>
      <c r="F134" s="124"/>
      <c r="G134" s="124"/>
      <c r="H134" s="124"/>
      <c r="I134" s="124"/>
      <c r="J134" s="167"/>
      <c r="K134" s="124"/>
      <c r="L134" s="124"/>
      <c r="M134" s="124"/>
      <c r="N134" s="124"/>
      <c r="O134" s="167"/>
      <c r="P134" s="138"/>
      <c r="Q134" s="80"/>
    </row>
    <row r="135" spans="1:21" s="18" customFormat="1" ht="12.75">
      <c r="A135" s="196" t="s">
        <v>9</v>
      </c>
      <c r="B135" s="197"/>
      <c r="C135" s="197"/>
      <c r="D135" s="261"/>
      <c r="E135" s="251"/>
      <c r="F135" s="251"/>
      <c r="G135" s="251"/>
      <c r="H135" s="251"/>
      <c r="I135" s="251"/>
      <c r="J135" s="252"/>
      <c r="K135" s="251"/>
      <c r="L135" s="251"/>
      <c r="M135" s="251"/>
      <c r="N135" s="251"/>
      <c r="O135" s="252"/>
      <c r="P135" s="244"/>
      <c r="Q135" s="80"/>
      <c r="R135" s="1"/>
      <c r="S135" s="1"/>
      <c r="T135" s="1"/>
      <c r="U135" s="1"/>
    </row>
    <row r="136" spans="1:17" ht="12.75">
      <c r="A136" s="80" t="s">
        <v>18</v>
      </c>
      <c r="B136" s="94"/>
      <c r="C136" s="96"/>
      <c r="D136" s="184"/>
      <c r="E136" s="124"/>
      <c r="F136" s="124"/>
      <c r="G136" s="124"/>
      <c r="H136" s="124"/>
      <c r="I136" s="124"/>
      <c r="J136" s="167"/>
      <c r="K136" s="124"/>
      <c r="L136" s="124"/>
      <c r="M136" s="124"/>
      <c r="N136" s="124"/>
      <c r="O136" s="167"/>
      <c r="P136" s="138"/>
      <c r="Q136" s="80"/>
    </row>
    <row r="137" spans="1:17" ht="12.75">
      <c r="A137" s="94"/>
      <c r="B137" s="94" t="s">
        <v>1</v>
      </c>
      <c r="C137" s="90"/>
      <c r="D137" s="102">
        <v>8.1</v>
      </c>
      <c r="E137" s="175">
        <v>1658</v>
      </c>
      <c r="F137" s="175">
        <v>1762.3</v>
      </c>
      <c r="G137" s="175">
        <v>1894.5</v>
      </c>
      <c r="H137" s="175">
        <v>2145.3</v>
      </c>
      <c r="I137" s="175">
        <v>2145.3</v>
      </c>
      <c r="J137" s="177">
        <v>2283.2</v>
      </c>
      <c r="K137" s="175">
        <v>2438.4</v>
      </c>
      <c r="L137" s="175">
        <v>2588.3</v>
      </c>
      <c r="M137" s="175">
        <v>2771.8</v>
      </c>
      <c r="N137" s="175">
        <v>2771.8</v>
      </c>
      <c r="O137" s="177">
        <v>2855.9</v>
      </c>
      <c r="P137" s="138">
        <f>O137/J137-1</f>
        <v>0.2508321653819203</v>
      </c>
      <c r="Q137" s="80"/>
    </row>
    <row r="138" spans="1:21" s="18" customFormat="1" ht="12.75">
      <c r="A138" s="203"/>
      <c r="B138" s="203" t="s">
        <v>2</v>
      </c>
      <c r="C138" s="203"/>
      <c r="D138" s="228">
        <v>8.2</v>
      </c>
      <c r="E138" s="287">
        <v>2789.7</v>
      </c>
      <c r="F138" s="287">
        <v>2791.8</v>
      </c>
      <c r="G138" s="287">
        <v>2919.2</v>
      </c>
      <c r="H138" s="287">
        <v>2953.3</v>
      </c>
      <c r="I138" s="287">
        <v>2953.3</v>
      </c>
      <c r="J138" s="281">
        <v>2775.3</v>
      </c>
      <c r="K138" s="287">
        <v>2715.8</v>
      </c>
      <c r="L138" s="287">
        <v>2605.4</v>
      </c>
      <c r="M138" s="287">
        <v>2624.4</v>
      </c>
      <c r="N138" s="287">
        <v>2624.4</v>
      </c>
      <c r="O138" s="281">
        <v>2423.2</v>
      </c>
      <c r="P138" s="244">
        <f>O138/J138-1</f>
        <v>-0.1268691672972293</v>
      </c>
      <c r="Q138" s="80"/>
      <c r="R138" s="1"/>
      <c r="S138" s="1"/>
      <c r="T138" s="1"/>
      <c r="U138" s="1"/>
    </row>
    <row r="139" spans="1:17" s="6" customFormat="1" ht="12.75">
      <c r="A139" s="80"/>
      <c r="B139" s="80" t="s">
        <v>0</v>
      </c>
      <c r="C139" s="96"/>
      <c r="D139" s="103">
        <v>8</v>
      </c>
      <c r="E139" s="81">
        <v>4447.7</v>
      </c>
      <c r="F139" s="81">
        <v>4554.1</v>
      </c>
      <c r="G139" s="81">
        <v>4813.7</v>
      </c>
      <c r="H139" s="81">
        <v>5098.6</v>
      </c>
      <c r="I139" s="81">
        <v>5098.6</v>
      </c>
      <c r="J139" s="282">
        <v>5058.5</v>
      </c>
      <c r="K139" s="81">
        <v>5154.2</v>
      </c>
      <c r="L139" s="81">
        <v>5193.7</v>
      </c>
      <c r="M139" s="81">
        <v>5396.2</v>
      </c>
      <c r="N139" s="81">
        <v>5396.2</v>
      </c>
      <c r="O139" s="282">
        <v>5279.1</v>
      </c>
      <c r="P139" s="144">
        <f>O139/J139-1</f>
        <v>0.04360976574083231</v>
      </c>
      <c r="Q139" s="80"/>
    </row>
    <row r="140" spans="1:17" ht="12.75">
      <c r="A140" s="94"/>
      <c r="B140" s="80"/>
      <c r="C140" s="90"/>
      <c r="D140" s="184"/>
      <c r="E140" s="124"/>
      <c r="F140" s="124"/>
      <c r="G140" s="124"/>
      <c r="H140" s="124"/>
      <c r="I140" s="124"/>
      <c r="J140" s="167"/>
      <c r="K140" s="124"/>
      <c r="L140" s="124"/>
      <c r="M140" s="124"/>
      <c r="N140" s="124"/>
      <c r="O140" s="167"/>
      <c r="P140" s="138"/>
      <c r="Q140" s="80"/>
    </row>
    <row r="141" spans="1:21" s="18" customFormat="1" ht="12.75">
      <c r="A141" s="249" t="s">
        <v>11</v>
      </c>
      <c r="B141" s="197"/>
      <c r="C141" s="203"/>
      <c r="D141" s="261"/>
      <c r="E141" s="251"/>
      <c r="F141" s="251"/>
      <c r="G141" s="251"/>
      <c r="H141" s="251"/>
      <c r="I141" s="251"/>
      <c r="J141" s="252"/>
      <c r="K141" s="251"/>
      <c r="L141" s="251"/>
      <c r="M141" s="251"/>
      <c r="N141" s="251"/>
      <c r="O141" s="252"/>
      <c r="P141" s="244"/>
      <c r="Q141" s="80"/>
      <c r="R141" s="1"/>
      <c r="S141" s="1"/>
      <c r="T141" s="1"/>
      <c r="U141" s="1"/>
    </row>
    <row r="142" spans="1:17" ht="12.75">
      <c r="A142" s="80" t="s">
        <v>12</v>
      </c>
      <c r="B142" s="94"/>
      <c r="C142" s="94"/>
      <c r="D142" s="184"/>
      <c r="E142" s="124"/>
      <c r="F142" s="124"/>
      <c r="G142" s="124"/>
      <c r="H142" s="124"/>
      <c r="I142" s="124"/>
      <c r="J142" s="167"/>
      <c r="K142" s="124"/>
      <c r="L142" s="124"/>
      <c r="M142" s="124"/>
      <c r="N142" s="124"/>
      <c r="O142" s="167"/>
      <c r="P142" s="138"/>
      <c r="Q142" s="80"/>
    </row>
    <row r="143" spans="1:17" ht="12.75">
      <c r="A143" s="94"/>
      <c r="B143" s="94" t="s">
        <v>1</v>
      </c>
      <c r="C143" s="96"/>
      <c r="D143" s="102">
        <v>4.1</v>
      </c>
      <c r="E143" s="175">
        <v>21.3</v>
      </c>
      <c r="F143" s="175">
        <v>21.7</v>
      </c>
      <c r="G143" s="175">
        <v>21.4</v>
      </c>
      <c r="H143" s="175">
        <v>20.9</v>
      </c>
      <c r="I143" s="175">
        <v>21.3</v>
      </c>
      <c r="J143" s="177">
        <v>17.8</v>
      </c>
      <c r="K143" s="175">
        <v>18.1</v>
      </c>
      <c r="L143" s="175">
        <v>17.6</v>
      </c>
      <c r="M143" s="175">
        <v>16.4</v>
      </c>
      <c r="N143" s="175">
        <v>17.5</v>
      </c>
      <c r="O143" s="177">
        <v>14.6</v>
      </c>
      <c r="P143" s="138">
        <f>O143/J143-1</f>
        <v>-0.1797752808988765</v>
      </c>
      <c r="Q143" s="80"/>
    </row>
    <row r="144" spans="1:17" ht="12.75">
      <c r="A144" s="80"/>
      <c r="B144" s="94" t="s">
        <v>2</v>
      </c>
      <c r="C144" s="80"/>
      <c r="D144" s="102">
        <v>4.2</v>
      </c>
      <c r="E144" s="175">
        <v>3.1</v>
      </c>
      <c r="F144" s="175">
        <v>3.2</v>
      </c>
      <c r="G144" s="175">
        <v>3.5</v>
      </c>
      <c r="H144" s="175">
        <v>3.1</v>
      </c>
      <c r="I144" s="175">
        <v>3.2</v>
      </c>
      <c r="J144" s="177">
        <v>2.7</v>
      </c>
      <c r="K144" s="175">
        <v>2.8</v>
      </c>
      <c r="L144" s="175">
        <v>3.1</v>
      </c>
      <c r="M144" s="175">
        <v>2.6</v>
      </c>
      <c r="N144" s="175">
        <v>2.8</v>
      </c>
      <c r="O144" s="177">
        <v>2.2</v>
      </c>
      <c r="P144" s="138">
        <f>O144/J144-1</f>
        <v>-0.18518518518518512</v>
      </c>
      <c r="Q144" s="80"/>
    </row>
    <row r="145" spans="1:21" s="4" customFormat="1" ht="12.75">
      <c r="A145" s="80"/>
      <c r="B145" s="80" t="s">
        <v>83</v>
      </c>
      <c r="C145" s="80"/>
      <c r="D145" s="103">
        <v>4.3</v>
      </c>
      <c r="E145" s="81">
        <v>9.9</v>
      </c>
      <c r="F145" s="81">
        <v>10.3</v>
      </c>
      <c r="G145" s="81">
        <v>10.4</v>
      </c>
      <c r="H145" s="81">
        <v>10.4</v>
      </c>
      <c r="I145" s="81">
        <v>10.2</v>
      </c>
      <c r="J145" s="282">
        <v>9.4</v>
      </c>
      <c r="K145" s="81">
        <v>9.9</v>
      </c>
      <c r="L145" s="81">
        <v>10.1</v>
      </c>
      <c r="M145" s="81">
        <v>9.6</v>
      </c>
      <c r="N145" s="81">
        <v>9.8</v>
      </c>
      <c r="O145" s="282">
        <v>8.7</v>
      </c>
      <c r="P145" s="144">
        <f>O145/J145-1</f>
        <v>-0.07446808510638314</v>
      </c>
      <c r="Q145" s="80"/>
      <c r="R145" s="6"/>
      <c r="S145" s="6"/>
      <c r="T145" s="6"/>
      <c r="U145" s="6"/>
    </row>
    <row r="146" spans="1:21" s="18" customFormat="1" ht="12.75">
      <c r="A146" s="249"/>
      <c r="B146" s="197"/>
      <c r="C146" s="203"/>
      <c r="D146" s="261"/>
      <c r="E146" s="251"/>
      <c r="F146" s="251"/>
      <c r="G146" s="251"/>
      <c r="H146" s="251"/>
      <c r="I146" s="251"/>
      <c r="J146" s="252"/>
      <c r="K146" s="251"/>
      <c r="L146" s="251"/>
      <c r="M146" s="251"/>
      <c r="N146" s="251"/>
      <c r="O146" s="252"/>
      <c r="P146" s="244"/>
      <c r="Q146" s="80"/>
      <c r="R146" s="1"/>
      <c r="S146" s="1"/>
      <c r="T146" s="1"/>
      <c r="U146" s="1"/>
    </row>
    <row r="147" spans="1:107" s="1" customFormat="1" ht="12.75">
      <c r="A147" s="96" t="s">
        <v>75</v>
      </c>
      <c r="B147" s="90"/>
      <c r="C147" s="94"/>
      <c r="D147" s="266"/>
      <c r="E147" s="265"/>
      <c r="F147" s="265"/>
      <c r="G147" s="265"/>
      <c r="H147" s="265"/>
      <c r="I147" s="265"/>
      <c r="J147" s="285"/>
      <c r="K147" s="265"/>
      <c r="L147" s="265"/>
      <c r="M147" s="265"/>
      <c r="N147" s="265"/>
      <c r="O147" s="285"/>
      <c r="P147" s="138"/>
      <c r="Q147" s="80"/>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row>
    <row r="148" spans="1:17" ht="12.75">
      <c r="A148" s="90"/>
      <c r="B148" s="90" t="s">
        <v>94</v>
      </c>
      <c r="C148" s="90"/>
      <c r="D148" s="184">
        <v>3.2</v>
      </c>
      <c r="E148" s="265">
        <v>62.1</v>
      </c>
      <c r="F148" s="265">
        <v>70.3</v>
      </c>
      <c r="G148" s="265">
        <v>76</v>
      </c>
      <c r="H148" s="265">
        <v>78.8</v>
      </c>
      <c r="I148" s="265">
        <v>72.1</v>
      </c>
      <c r="J148" s="285">
        <v>79.2</v>
      </c>
      <c r="K148" s="265">
        <v>86.2498803</v>
      </c>
      <c r="L148" s="265">
        <v>92.70100125</v>
      </c>
      <c r="M148" s="265">
        <v>95.591806125</v>
      </c>
      <c r="N148" s="265">
        <v>88.5</v>
      </c>
      <c r="O148" s="285">
        <v>91.122285445</v>
      </c>
      <c r="P148" s="138">
        <f>O148/J148-1</f>
        <v>0.1505339071338383</v>
      </c>
      <c r="Q148" s="80"/>
    </row>
    <row r="149" spans="1:17" ht="12.75">
      <c r="A149" s="90"/>
      <c r="B149" s="90"/>
      <c r="C149" s="90"/>
      <c r="D149" s="184"/>
      <c r="E149" s="265"/>
      <c r="F149" s="265"/>
      <c r="G149" s="265"/>
      <c r="H149" s="265"/>
      <c r="I149" s="265"/>
      <c r="J149" s="285"/>
      <c r="K149" s="265"/>
      <c r="L149" s="265"/>
      <c r="M149" s="265"/>
      <c r="N149" s="265"/>
      <c r="O149" s="285"/>
      <c r="P149" s="138"/>
      <c r="Q149" s="80"/>
    </row>
    <row r="150" spans="1:21" s="42" customFormat="1" ht="15">
      <c r="A150" s="99" t="s">
        <v>151</v>
      </c>
      <c r="B150" s="94"/>
      <c r="C150" s="93"/>
      <c r="D150" s="184"/>
      <c r="E150" s="184"/>
      <c r="F150" s="184"/>
      <c r="G150" s="184"/>
      <c r="H150" s="184"/>
      <c r="I150" s="184"/>
      <c r="J150" s="174"/>
      <c r="K150" s="184"/>
      <c r="L150" s="184"/>
      <c r="M150" s="184"/>
      <c r="N150" s="184"/>
      <c r="O150" s="174"/>
      <c r="P150" s="138"/>
      <c r="Q150" s="80"/>
      <c r="R150" s="43"/>
      <c r="S150" s="43"/>
      <c r="T150" s="43"/>
      <c r="U150" s="43"/>
    </row>
    <row r="151" spans="1:17" ht="9.75" customHeight="1">
      <c r="A151" s="99"/>
      <c r="B151" s="94"/>
      <c r="C151" s="93"/>
      <c r="D151" s="184"/>
      <c r="E151" s="184"/>
      <c r="F151" s="184"/>
      <c r="G151" s="184"/>
      <c r="H151" s="184"/>
      <c r="I151" s="184"/>
      <c r="J151" s="174"/>
      <c r="K151" s="184"/>
      <c r="L151" s="184"/>
      <c r="M151" s="184"/>
      <c r="N151" s="184"/>
      <c r="O151" s="174"/>
      <c r="P151" s="138"/>
      <c r="Q151" s="80"/>
    </row>
    <row r="152" spans="1:21" s="18" customFormat="1" ht="15" customHeight="1">
      <c r="A152" s="197"/>
      <c r="B152" s="197"/>
      <c r="C152" s="203"/>
      <c r="D152" s="261"/>
      <c r="E152" s="199" t="s">
        <v>92</v>
      </c>
      <c r="F152" s="199" t="s">
        <v>95</v>
      </c>
      <c r="G152" s="199" t="s">
        <v>98</v>
      </c>
      <c r="H152" s="199" t="s">
        <v>102</v>
      </c>
      <c r="I152" s="199">
        <v>2007</v>
      </c>
      <c r="J152" s="200" t="s">
        <v>125</v>
      </c>
      <c r="K152" s="199" t="s">
        <v>128</v>
      </c>
      <c r="L152" s="199" t="s">
        <v>130</v>
      </c>
      <c r="M152" s="199" t="s">
        <v>136</v>
      </c>
      <c r="N152" s="199">
        <v>2008</v>
      </c>
      <c r="O152" s="200" t="s">
        <v>158</v>
      </c>
      <c r="P152" s="227" t="s">
        <v>53</v>
      </c>
      <c r="Q152" s="80"/>
      <c r="R152" s="1"/>
      <c r="S152" s="1"/>
      <c r="T152" s="1"/>
      <c r="U152" s="1"/>
    </row>
    <row r="153" spans="1:21" s="3" customFormat="1" ht="18.75" customHeight="1" thickBot="1">
      <c r="A153" s="96" t="s">
        <v>93</v>
      </c>
      <c r="B153" s="94"/>
      <c r="C153" s="96"/>
      <c r="D153" s="184">
        <v>2.1</v>
      </c>
      <c r="E153" s="124" t="s">
        <v>127</v>
      </c>
      <c r="F153" s="124" t="s">
        <v>127</v>
      </c>
      <c r="G153" s="124" t="s">
        <v>127</v>
      </c>
      <c r="H153" s="124">
        <v>0.434</v>
      </c>
      <c r="I153" s="124">
        <v>0.434</v>
      </c>
      <c r="J153" s="167">
        <v>0.439</v>
      </c>
      <c r="K153" s="124">
        <v>0.444</v>
      </c>
      <c r="L153" s="124">
        <v>0.447</v>
      </c>
      <c r="M153" s="124">
        <v>0.448</v>
      </c>
      <c r="N153" s="124">
        <v>0.448</v>
      </c>
      <c r="O153" s="167">
        <v>0.438</v>
      </c>
      <c r="P153" s="138">
        <f>O153/J153-1</f>
        <v>-0.002277904328018221</v>
      </c>
      <c r="Q153" s="80"/>
      <c r="R153" s="1"/>
      <c r="S153" s="1"/>
      <c r="T153" s="1"/>
      <c r="U153" s="1"/>
    </row>
    <row r="154" spans="1:17" ht="15.75" customHeight="1">
      <c r="A154" s="80" t="s">
        <v>152</v>
      </c>
      <c r="B154" s="94"/>
      <c r="C154" s="96"/>
      <c r="D154" s="184">
        <v>2.3</v>
      </c>
      <c r="E154" s="124" t="s">
        <v>127</v>
      </c>
      <c r="F154" s="124" t="s">
        <v>127</v>
      </c>
      <c r="G154" s="124" t="s">
        <v>127</v>
      </c>
      <c r="H154" s="124">
        <v>0.715</v>
      </c>
      <c r="I154" s="124">
        <v>0.715</v>
      </c>
      <c r="J154" s="167">
        <v>0.748</v>
      </c>
      <c r="K154" s="124">
        <v>0.782</v>
      </c>
      <c r="L154" s="124">
        <v>0.813</v>
      </c>
      <c r="M154" s="124">
        <v>0.851</v>
      </c>
      <c r="N154" s="124">
        <v>0.851</v>
      </c>
      <c r="O154" s="167">
        <v>0.888</v>
      </c>
      <c r="P154" s="138">
        <f>O154/J154-1</f>
        <v>0.1871657754010696</v>
      </c>
      <c r="Q154" s="80"/>
    </row>
    <row r="155" spans="1:17" ht="15.75" customHeight="1">
      <c r="A155" s="80"/>
      <c r="B155" s="94"/>
      <c r="C155" s="96"/>
      <c r="D155" s="184"/>
      <c r="E155" s="305"/>
      <c r="F155" s="305"/>
      <c r="G155" s="305"/>
      <c r="H155" s="124"/>
      <c r="I155" s="124"/>
      <c r="J155" s="167"/>
      <c r="K155" s="305"/>
      <c r="L155" s="305"/>
      <c r="M155" s="124"/>
      <c r="N155" s="124"/>
      <c r="O155" s="167"/>
      <c r="P155" s="138"/>
      <c r="Q155" s="80"/>
    </row>
    <row r="156" spans="1:21" s="18" customFormat="1" ht="12.75">
      <c r="A156" s="196" t="s">
        <v>9</v>
      </c>
      <c r="B156" s="197"/>
      <c r="C156" s="197"/>
      <c r="D156" s="261"/>
      <c r="E156" s="306"/>
      <c r="F156" s="306"/>
      <c r="G156" s="306"/>
      <c r="H156" s="251"/>
      <c r="I156" s="251"/>
      <c r="J156" s="252"/>
      <c r="K156" s="306"/>
      <c r="L156" s="306"/>
      <c r="M156" s="251"/>
      <c r="N156" s="251"/>
      <c r="O156" s="252"/>
      <c r="P156" s="244"/>
      <c r="Q156" s="80"/>
      <c r="R156" s="1"/>
      <c r="S156" s="1"/>
      <c r="T156" s="1"/>
      <c r="U156" s="1"/>
    </row>
    <row r="157" spans="1:21" s="3" customFormat="1" ht="13.5" thickBot="1">
      <c r="A157" s="80" t="s">
        <v>18</v>
      </c>
      <c r="B157" s="94"/>
      <c r="C157" s="96"/>
      <c r="D157" s="184"/>
      <c r="E157" s="307"/>
      <c r="F157" s="307"/>
      <c r="G157" s="307"/>
      <c r="H157" s="125"/>
      <c r="I157" s="125"/>
      <c r="J157" s="314"/>
      <c r="K157" s="307"/>
      <c r="L157" s="307"/>
      <c r="M157" s="125"/>
      <c r="N157" s="125"/>
      <c r="O157" s="314"/>
      <c r="P157" s="138"/>
      <c r="Q157" s="80"/>
      <c r="R157" s="1"/>
      <c r="S157" s="1"/>
      <c r="T157" s="1"/>
      <c r="U157" s="1"/>
    </row>
    <row r="158" spans="1:17" ht="12.75">
      <c r="A158" s="94"/>
      <c r="B158" s="94" t="s">
        <v>1</v>
      </c>
      <c r="C158" s="90"/>
      <c r="D158" s="102">
        <v>8.1</v>
      </c>
      <c r="E158" s="124" t="s">
        <v>127</v>
      </c>
      <c r="F158" s="124" t="s">
        <v>127</v>
      </c>
      <c r="G158" s="124" t="s">
        <v>127</v>
      </c>
      <c r="H158" s="125">
        <v>2569.7</v>
      </c>
      <c r="I158" s="125">
        <v>2569.7</v>
      </c>
      <c r="J158" s="314">
        <v>2632.7</v>
      </c>
      <c r="K158" s="275">
        <v>2710.5</v>
      </c>
      <c r="L158" s="275">
        <v>2779.9</v>
      </c>
      <c r="M158" s="125">
        <v>2877.3</v>
      </c>
      <c r="N158" s="125">
        <v>2877.3</v>
      </c>
      <c r="O158" s="314">
        <v>2898.4</v>
      </c>
      <c r="P158" s="138">
        <f>O158/J158-1</f>
        <v>0.1009230067991036</v>
      </c>
      <c r="Q158" s="80"/>
    </row>
    <row r="159" spans="1:17" ht="12.75">
      <c r="A159" s="94"/>
      <c r="B159" s="94" t="s">
        <v>2</v>
      </c>
      <c r="C159" s="94"/>
      <c r="D159" s="267">
        <v>8.2</v>
      </c>
      <c r="E159" s="124" t="s">
        <v>127</v>
      </c>
      <c r="F159" s="124" t="s">
        <v>127</v>
      </c>
      <c r="G159" s="124" t="s">
        <v>127</v>
      </c>
      <c r="H159" s="125">
        <v>489</v>
      </c>
      <c r="I159" s="125">
        <v>489</v>
      </c>
      <c r="J159" s="314">
        <v>594.4</v>
      </c>
      <c r="K159" s="275">
        <v>658.5</v>
      </c>
      <c r="L159" s="275">
        <v>745.1</v>
      </c>
      <c r="M159" s="125">
        <v>820.6</v>
      </c>
      <c r="N159" s="125">
        <v>820.6</v>
      </c>
      <c r="O159" s="314">
        <v>864.5</v>
      </c>
      <c r="P159" s="138">
        <f>O159/J159-1</f>
        <v>0.4544078061911172</v>
      </c>
      <c r="Q159" s="80"/>
    </row>
    <row r="160" spans="1:17" s="1" customFormat="1" ht="12.75">
      <c r="A160" s="94"/>
      <c r="B160" s="80" t="s">
        <v>0</v>
      </c>
      <c r="C160" s="90"/>
      <c r="D160" s="103">
        <v>8</v>
      </c>
      <c r="E160" s="124" t="s">
        <v>127</v>
      </c>
      <c r="F160" s="124" t="s">
        <v>127</v>
      </c>
      <c r="G160" s="124" t="s">
        <v>127</v>
      </c>
      <c r="H160" s="126">
        <v>3058.7</v>
      </c>
      <c r="I160" s="126">
        <v>3058.7</v>
      </c>
      <c r="J160" s="312">
        <v>3227.1</v>
      </c>
      <c r="K160" s="276">
        <v>3369</v>
      </c>
      <c r="L160" s="276">
        <v>3525</v>
      </c>
      <c r="M160" s="126">
        <v>3697.9</v>
      </c>
      <c r="N160" s="126">
        <v>3697.9</v>
      </c>
      <c r="O160" s="312">
        <v>3762.9</v>
      </c>
      <c r="P160" s="144">
        <f>O160/J160-1</f>
        <v>0.1660314214000187</v>
      </c>
      <c r="Q160" s="80"/>
    </row>
    <row r="161" spans="1:21" s="4" customFormat="1" ht="12.75">
      <c r="A161" s="94"/>
      <c r="B161" s="80"/>
      <c r="C161" s="90"/>
      <c r="D161" s="184"/>
      <c r="E161" s="307"/>
      <c r="F161" s="307"/>
      <c r="G161" s="307"/>
      <c r="H161" s="125"/>
      <c r="I161" s="125"/>
      <c r="J161" s="314"/>
      <c r="K161" s="307"/>
      <c r="L161" s="307"/>
      <c r="M161" s="125"/>
      <c r="N161" s="125"/>
      <c r="O161" s="314"/>
      <c r="P161" s="138"/>
      <c r="Q161" s="80"/>
      <c r="R161" s="6"/>
      <c r="S161" s="6"/>
      <c r="T161" s="6"/>
      <c r="U161" s="6"/>
    </row>
    <row r="162" spans="1:21" s="18" customFormat="1" ht="12.75">
      <c r="A162" s="249" t="s">
        <v>11</v>
      </c>
      <c r="B162" s="197"/>
      <c r="C162" s="203"/>
      <c r="D162" s="261"/>
      <c r="E162" s="308"/>
      <c r="F162" s="308"/>
      <c r="G162" s="308"/>
      <c r="H162" s="253"/>
      <c r="I162" s="253"/>
      <c r="J162" s="315"/>
      <c r="K162" s="308"/>
      <c r="L162" s="308"/>
      <c r="M162" s="253"/>
      <c r="N162" s="253"/>
      <c r="O162" s="315"/>
      <c r="P162" s="244"/>
      <c r="Q162" s="80"/>
      <c r="R162" s="1"/>
      <c r="S162" s="1"/>
      <c r="T162" s="1"/>
      <c r="U162" s="1"/>
    </row>
    <row r="163" spans="1:21" s="3" customFormat="1" ht="13.5" thickBot="1">
      <c r="A163" s="80" t="s">
        <v>12</v>
      </c>
      <c r="B163" s="94"/>
      <c r="C163" s="94"/>
      <c r="D163" s="184"/>
      <c r="E163" s="307"/>
      <c r="F163" s="307"/>
      <c r="G163" s="307"/>
      <c r="H163" s="125"/>
      <c r="I163" s="125"/>
      <c r="J163" s="314"/>
      <c r="K163" s="307"/>
      <c r="L163" s="307"/>
      <c r="M163" s="125"/>
      <c r="N163" s="125"/>
      <c r="O163" s="314"/>
      <c r="P163" s="138"/>
      <c r="Q163" s="80"/>
      <c r="R163" s="1"/>
      <c r="S163" s="1"/>
      <c r="T163" s="1"/>
      <c r="U163" s="1"/>
    </row>
    <row r="164" spans="1:17" ht="12.75">
      <c r="A164" s="94"/>
      <c r="B164" s="94" t="s">
        <v>1</v>
      </c>
      <c r="C164" s="96"/>
      <c r="D164" s="102">
        <v>4.1</v>
      </c>
      <c r="E164" s="124" t="s">
        <v>127</v>
      </c>
      <c r="F164" s="124" t="s">
        <v>127</v>
      </c>
      <c r="G164" s="124" t="s">
        <v>127</v>
      </c>
      <c r="H164" s="307">
        <v>7.8</v>
      </c>
      <c r="I164" s="307">
        <v>8.2</v>
      </c>
      <c r="J164" s="320">
        <v>7.3</v>
      </c>
      <c r="K164" s="275">
        <v>7.8</v>
      </c>
      <c r="L164" s="275">
        <v>8.7</v>
      </c>
      <c r="M164" s="307">
        <v>9.5</v>
      </c>
      <c r="N164" s="307">
        <v>8.4</v>
      </c>
      <c r="O164" s="320">
        <v>7.2</v>
      </c>
      <c r="P164" s="138">
        <f>O164/J164-1</f>
        <v>-0.013698630136986245</v>
      </c>
      <c r="Q164" s="80"/>
    </row>
    <row r="165" spans="1:17" ht="12.75">
      <c r="A165" s="80"/>
      <c r="B165" s="94" t="s">
        <v>2</v>
      </c>
      <c r="C165" s="80"/>
      <c r="D165" s="102">
        <v>4.2</v>
      </c>
      <c r="E165" s="124" t="s">
        <v>127</v>
      </c>
      <c r="F165" s="124" t="s">
        <v>127</v>
      </c>
      <c r="G165" s="124" t="s">
        <v>127</v>
      </c>
      <c r="H165" s="125">
        <v>3</v>
      </c>
      <c r="I165" s="125">
        <v>3.2</v>
      </c>
      <c r="J165" s="314">
        <v>2.8</v>
      </c>
      <c r="K165" s="275">
        <v>2.9</v>
      </c>
      <c r="L165" s="275">
        <v>3.3</v>
      </c>
      <c r="M165" s="125">
        <v>3.4</v>
      </c>
      <c r="N165" s="125">
        <v>3.1</v>
      </c>
      <c r="O165" s="314">
        <v>2.7</v>
      </c>
      <c r="P165" s="138">
        <f>O165/J165-1</f>
        <v>-0.03571428571428559</v>
      </c>
      <c r="Q165" s="80"/>
    </row>
    <row r="166" spans="1:21" s="4" customFormat="1" ht="12.75">
      <c r="A166" s="80"/>
      <c r="B166" s="80" t="s">
        <v>83</v>
      </c>
      <c r="C166" s="80"/>
      <c r="D166" s="103">
        <v>4.3</v>
      </c>
      <c r="E166" s="329" t="s">
        <v>127</v>
      </c>
      <c r="F166" s="329" t="s">
        <v>127</v>
      </c>
      <c r="G166" s="329" t="s">
        <v>127</v>
      </c>
      <c r="H166" s="126">
        <v>7.1</v>
      </c>
      <c r="I166" s="126">
        <v>7.7</v>
      </c>
      <c r="J166" s="312">
        <v>6.5</v>
      </c>
      <c r="K166" s="276">
        <v>6.9</v>
      </c>
      <c r="L166" s="276">
        <v>7.6</v>
      </c>
      <c r="M166" s="126">
        <v>8.2</v>
      </c>
      <c r="N166" s="126">
        <v>7.3</v>
      </c>
      <c r="O166" s="312">
        <v>6.2</v>
      </c>
      <c r="P166" s="144">
        <f>O166/J166-1</f>
        <v>-0.0461538461538461</v>
      </c>
      <c r="Q166" s="80"/>
      <c r="R166" s="6"/>
      <c r="S166" s="6"/>
      <c r="T166" s="6"/>
      <c r="U166" s="6"/>
    </row>
    <row r="167" spans="1:21" s="18" customFormat="1" ht="12.75">
      <c r="A167" s="249"/>
      <c r="B167" s="197"/>
      <c r="C167" s="203"/>
      <c r="D167" s="261"/>
      <c r="E167" s="308"/>
      <c r="F167" s="308"/>
      <c r="G167" s="308"/>
      <c r="H167" s="253"/>
      <c r="I167" s="253"/>
      <c r="J167" s="315"/>
      <c r="K167" s="308"/>
      <c r="L167" s="308"/>
      <c r="M167" s="253"/>
      <c r="N167" s="253"/>
      <c r="O167" s="315"/>
      <c r="P167" s="244"/>
      <c r="Q167" s="80"/>
      <c r="R167" s="1"/>
      <c r="S167" s="1"/>
      <c r="T167" s="1"/>
      <c r="U167" s="1"/>
    </row>
    <row r="168" spans="1:107" s="1" customFormat="1" ht="12.75">
      <c r="A168" s="96" t="s">
        <v>75</v>
      </c>
      <c r="B168" s="90"/>
      <c r="C168" s="94"/>
      <c r="D168" s="266"/>
      <c r="E168" s="309"/>
      <c r="F168" s="309"/>
      <c r="G168" s="309"/>
      <c r="H168" s="265"/>
      <c r="I168" s="265"/>
      <c r="J168" s="316"/>
      <c r="K168" s="309"/>
      <c r="L168" s="309"/>
      <c r="M168" s="265"/>
      <c r="N168" s="265"/>
      <c r="O168" s="316"/>
      <c r="P168" s="138"/>
      <c r="Q168" s="80"/>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row>
    <row r="169" spans="1:17" ht="12.75">
      <c r="A169" s="90"/>
      <c r="B169" s="90" t="s">
        <v>94</v>
      </c>
      <c r="C169" s="90"/>
      <c r="D169" s="184">
        <v>3.2</v>
      </c>
      <c r="E169" s="124" t="s">
        <v>127</v>
      </c>
      <c r="F169" s="124" t="s">
        <v>127</v>
      </c>
      <c r="G169" s="124" t="s">
        <v>127</v>
      </c>
      <c r="H169" s="100">
        <v>149.8</v>
      </c>
      <c r="I169" s="100">
        <v>151.1</v>
      </c>
      <c r="J169" s="321">
        <v>147.7</v>
      </c>
      <c r="K169" s="127">
        <v>165.830424708</v>
      </c>
      <c r="L169" s="127">
        <v>162.759121835</v>
      </c>
      <c r="M169" s="100">
        <v>159.599669826</v>
      </c>
      <c r="N169" s="100">
        <v>159.1</v>
      </c>
      <c r="O169" s="321">
        <v>145.147833633</v>
      </c>
      <c r="P169" s="138">
        <f>O169/J169-1</f>
        <v>-0.017279393141502952</v>
      </c>
      <c r="Q169" s="80"/>
    </row>
    <row r="170" spans="1:17" ht="12.75">
      <c r="A170" s="80"/>
      <c r="B170" s="80"/>
      <c r="C170" s="80"/>
      <c r="D170" s="103"/>
      <c r="E170" s="126"/>
      <c r="F170" s="126"/>
      <c r="G170" s="126"/>
      <c r="H170" s="126"/>
      <c r="I170" s="126"/>
      <c r="J170" s="312"/>
      <c r="K170" s="126"/>
      <c r="L170" s="126"/>
      <c r="M170" s="126"/>
      <c r="N170" s="126"/>
      <c r="O170" s="312"/>
      <c r="P170" s="144"/>
      <c r="Q170" s="80"/>
    </row>
    <row r="171" spans="1:21" s="42" customFormat="1" ht="15">
      <c r="A171" s="99" t="s">
        <v>153</v>
      </c>
      <c r="B171" s="94"/>
      <c r="C171" s="93"/>
      <c r="D171" s="184"/>
      <c r="E171" s="184"/>
      <c r="F171" s="184"/>
      <c r="G171" s="184"/>
      <c r="H171" s="184"/>
      <c r="I171" s="184"/>
      <c r="J171" s="317"/>
      <c r="K171" s="184"/>
      <c r="L171" s="184"/>
      <c r="M171" s="184"/>
      <c r="N171" s="184"/>
      <c r="O171" s="317"/>
      <c r="P171" s="138"/>
      <c r="Q171" s="80"/>
      <c r="R171" s="43"/>
      <c r="S171" s="43"/>
      <c r="T171" s="43"/>
      <c r="U171" s="43"/>
    </row>
    <row r="172" spans="1:17" ht="9.75" customHeight="1">
      <c r="A172" s="99"/>
      <c r="B172" s="94"/>
      <c r="C172" s="93"/>
      <c r="D172" s="184"/>
      <c r="E172" s="184"/>
      <c r="F172" s="184"/>
      <c r="G172" s="184"/>
      <c r="H172" s="184"/>
      <c r="I172" s="184"/>
      <c r="J172" s="317"/>
      <c r="K172" s="184"/>
      <c r="L172" s="184"/>
      <c r="M172" s="184"/>
      <c r="N172" s="184"/>
      <c r="O172" s="317"/>
      <c r="P172" s="138"/>
      <c r="Q172" s="80"/>
    </row>
    <row r="173" spans="1:21" s="18" customFormat="1" ht="15" customHeight="1">
      <c r="A173" s="197"/>
      <c r="B173" s="197"/>
      <c r="C173" s="203"/>
      <c r="D173" s="261"/>
      <c r="E173" s="199" t="str">
        <f>E91</f>
        <v>1Q 2007</v>
      </c>
      <c r="F173" s="199" t="str">
        <f>F91</f>
        <v>2Q 2007</v>
      </c>
      <c r="G173" s="199" t="s">
        <v>98</v>
      </c>
      <c r="H173" s="199" t="s">
        <v>102</v>
      </c>
      <c r="I173" s="199">
        <v>2007</v>
      </c>
      <c r="J173" s="318" t="s">
        <v>125</v>
      </c>
      <c r="K173" s="199" t="s">
        <v>128</v>
      </c>
      <c r="L173" s="199" t="s">
        <v>130</v>
      </c>
      <c r="M173" s="199" t="s">
        <v>136</v>
      </c>
      <c r="N173" s="199">
        <v>2008</v>
      </c>
      <c r="O173" s="318" t="s">
        <v>158</v>
      </c>
      <c r="P173" s="227" t="s">
        <v>53</v>
      </c>
      <c r="Q173" s="80"/>
      <c r="R173" s="1"/>
      <c r="S173" s="1"/>
      <c r="T173" s="1"/>
      <c r="U173" s="1"/>
    </row>
    <row r="174" spans="1:21" s="3" customFormat="1" ht="18.75" customHeight="1" thickBot="1">
      <c r="A174" s="96" t="s">
        <v>93</v>
      </c>
      <c r="B174" s="94"/>
      <c r="C174" s="96"/>
      <c r="D174" s="184">
        <v>2.1</v>
      </c>
      <c r="E174" s="124">
        <v>0.431</v>
      </c>
      <c r="F174" s="124">
        <v>0.427</v>
      </c>
      <c r="G174" s="124">
        <v>0.432</v>
      </c>
      <c r="H174" s="124">
        <v>0.43</v>
      </c>
      <c r="I174" s="124">
        <v>0.43</v>
      </c>
      <c r="J174" s="319">
        <v>0.426</v>
      </c>
      <c r="K174" s="124">
        <v>0.422</v>
      </c>
      <c r="L174" s="124">
        <v>0.423</v>
      </c>
      <c r="M174" s="124">
        <v>0.422</v>
      </c>
      <c r="N174" s="124">
        <v>0.422</v>
      </c>
      <c r="O174" s="319">
        <v>0.414</v>
      </c>
      <c r="P174" s="138">
        <f>O174/J174-1</f>
        <v>-0.028169014084507116</v>
      </c>
      <c r="Q174" s="80"/>
      <c r="R174" s="1"/>
      <c r="S174" s="1"/>
      <c r="T174" s="1"/>
      <c r="U174" s="1"/>
    </row>
    <row r="175" spans="1:17" ht="15.75" customHeight="1">
      <c r="A175" s="80" t="s">
        <v>150</v>
      </c>
      <c r="B175" s="94"/>
      <c r="C175" s="96"/>
      <c r="D175" s="184">
        <v>2.3</v>
      </c>
      <c r="E175" s="124">
        <v>1.036</v>
      </c>
      <c r="F175" s="124">
        <v>1.071</v>
      </c>
      <c r="G175" s="124">
        <v>1.089</v>
      </c>
      <c r="H175" s="124">
        <v>1.149</v>
      </c>
      <c r="I175" s="124">
        <v>1.149</v>
      </c>
      <c r="J175" s="319">
        <v>1.17</v>
      </c>
      <c r="K175" s="124">
        <v>1.221</v>
      </c>
      <c r="L175" s="124">
        <v>1.271</v>
      </c>
      <c r="M175" s="124">
        <v>1.336</v>
      </c>
      <c r="N175" s="124">
        <v>1.336</v>
      </c>
      <c r="O175" s="319">
        <v>1.369</v>
      </c>
      <c r="P175" s="138">
        <f>O175/J175-1</f>
        <v>0.17008547008547015</v>
      </c>
      <c r="Q175" s="80"/>
    </row>
    <row r="176" spans="1:17" ht="15.75" customHeight="1">
      <c r="A176" s="80"/>
      <c r="B176" s="94"/>
      <c r="C176" s="96"/>
      <c r="D176" s="184"/>
      <c r="E176" s="124"/>
      <c r="F176" s="124"/>
      <c r="G176" s="124"/>
      <c r="H176" s="124"/>
      <c r="I176" s="124"/>
      <c r="J176" s="319"/>
      <c r="K176" s="124"/>
      <c r="L176" s="124"/>
      <c r="M176" s="124"/>
      <c r="N176" s="124"/>
      <c r="O176" s="319"/>
      <c r="P176" s="138"/>
      <c r="Q176" s="80"/>
    </row>
    <row r="177" spans="1:21" s="18" customFormat="1" ht="12.75">
      <c r="A177" s="196" t="s">
        <v>9</v>
      </c>
      <c r="B177" s="197"/>
      <c r="C177" s="197"/>
      <c r="D177" s="261"/>
      <c r="E177" s="251"/>
      <c r="F177" s="251"/>
      <c r="G177" s="251"/>
      <c r="H177" s="251"/>
      <c r="I177" s="251"/>
      <c r="J177" s="252"/>
      <c r="K177" s="251"/>
      <c r="L177" s="251"/>
      <c r="M177" s="251"/>
      <c r="N177" s="251"/>
      <c r="O177" s="252"/>
      <c r="P177" s="244"/>
      <c r="Q177" s="80"/>
      <c r="R177" s="1"/>
      <c r="S177" s="1"/>
      <c r="T177" s="1"/>
      <c r="U177" s="1"/>
    </row>
    <row r="178" spans="1:21" s="3" customFormat="1" ht="13.5" thickBot="1">
      <c r="A178" s="80" t="s">
        <v>18</v>
      </c>
      <c r="B178" s="94"/>
      <c r="C178" s="96"/>
      <c r="D178" s="184"/>
      <c r="E178" s="125"/>
      <c r="F178" s="125"/>
      <c r="G178" s="125"/>
      <c r="H178" s="125"/>
      <c r="I178" s="125"/>
      <c r="J178" s="168"/>
      <c r="K178" s="125"/>
      <c r="L178" s="125"/>
      <c r="M178" s="125"/>
      <c r="N178" s="125"/>
      <c r="O178" s="168"/>
      <c r="P178" s="138"/>
      <c r="Q178" s="80"/>
      <c r="R178" s="1"/>
      <c r="S178" s="1"/>
      <c r="T178" s="1"/>
      <c r="U178" s="1"/>
    </row>
    <row r="179" spans="1:17" ht="12.75">
      <c r="A179" s="94"/>
      <c r="B179" s="94" t="s">
        <v>1</v>
      </c>
      <c r="C179" s="90"/>
      <c r="D179" s="102">
        <v>8.1</v>
      </c>
      <c r="E179" s="125">
        <v>355.2</v>
      </c>
      <c r="F179" s="125">
        <v>389.6</v>
      </c>
      <c r="G179" s="125">
        <v>418.7</v>
      </c>
      <c r="H179" s="125">
        <v>446.1</v>
      </c>
      <c r="I179" s="125">
        <v>446.1</v>
      </c>
      <c r="J179" s="168">
        <v>463</v>
      </c>
      <c r="K179" s="125">
        <v>489.1</v>
      </c>
      <c r="L179" s="125">
        <v>524.4</v>
      </c>
      <c r="M179" s="125">
        <v>566.4</v>
      </c>
      <c r="N179" s="125">
        <v>566.4</v>
      </c>
      <c r="O179" s="168">
        <v>590.6</v>
      </c>
      <c r="P179" s="138">
        <f>O179/J179-1</f>
        <v>0.27559395248380136</v>
      </c>
      <c r="Q179" s="80"/>
    </row>
    <row r="180" spans="1:17" ht="12.75">
      <c r="A180" s="94"/>
      <c r="B180" s="94" t="s">
        <v>2</v>
      </c>
      <c r="C180" s="94"/>
      <c r="D180" s="267">
        <v>8.2</v>
      </c>
      <c r="E180" s="125">
        <v>1614</v>
      </c>
      <c r="F180" s="125">
        <v>1625.8</v>
      </c>
      <c r="G180" s="125">
        <v>1658.2</v>
      </c>
      <c r="H180" s="125">
        <v>1733.5</v>
      </c>
      <c r="I180" s="125">
        <v>1733.5</v>
      </c>
      <c r="J180" s="168">
        <v>1733.2</v>
      </c>
      <c r="K180" s="125">
        <v>1783.1</v>
      </c>
      <c r="L180" s="125">
        <v>1847.6</v>
      </c>
      <c r="M180" s="125">
        <v>1920.2</v>
      </c>
      <c r="N180" s="125">
        <v>1920.2</v>
      </c>
      <c r="O180" s="168">
        <v>1912.7</v>
      </c>
      <c r="P180" s="138">
        <f>O180/J180-1</f>
        <v>0.10356565889683811</v>
      </c>
      <c r="Q180" s="80"/>
    </row>
    <row r="181" spans="1:17" s="1" customFormat="1" ht="12.75">
      <c r="A181" s="94"/>
      <c r="B181" s="80" t="s">
        <v>0</v>
      </c>
      <c r="C181" s="90"/>
      <c r="D181" s="103">
        <v>8</v>
      </c>
      <c r="E181" s="126">
        <v>1969.2</v>
      </c>
      <c r="F181" s="126">
        <v>2015.4</v>
      </c>
      <c r="G181" s="126">
        <v>2077</v>
      </c>
      <c r="H181" s="126">
        <v>2179.6</v>
      </c>
      <c r="I181" s="126">
        <v>2179.6</v>
      </c>
      <c r="J181" s="169">
        <v>2196.2</v>
      </c>
      <c r="K181" s="126">
        <v>2272.2</v>
      </c>
      <c r="L181" s="126">
        <v>2372</v>
      </c>
      <c r="M181" s="126">
        <v>2486.6</v>
      </c>
      <c r="N181" s="126">
        <v>2486.6</v>
      </c>
      <c r="O181" s="169">
        <v>2503.3</v>
      </c>
      <c r="P181" s="144">
        <f>O181/J181-1</f>
        <v>0.13983243784719068</v>
      </c>
      <c r="Q181" s="80"/>
    </row>
    <row r="182" spans="1:21" s="4" customFormat="1" ht="12.75">
      <c r="A182" s="94"/>
      <c r="B182" s="80"/>
      <c r="C182" s="90"/>
      <c r="D182" s="184"/>
      <c r="E182" s="125"/>
      <c r="F182" s="125"/>
      <c r="G182" s="125"/>
      <c r="H182" s="125"/>
      <c r="I182" s="125"/>
      <c r="J182" s="168"/>
      <c r="K182" s="125"/>
      <c r="L182" s="125"/>
      <c r="M182" s="125"/>
      <c r="N182" s="125"/>
      <c r="O182" s="168"/>
      <c r="P182" s="138"/>
      <c r="Q182" s="80"/>
      <c r="R182" s="6"/>
      <c r="S182" s="6"/>
      <c r="T182" s="6"/>
      <c r="U182" s="6"/>
    </row>
    <row r="183" spans="1:21" s="18" customFormat="1" ht="12.75">
      <c r="A183" s="249" t="s">
        <v>11</v>
      </c>
      <c r="B183" s="197"/>
      <c r="C183" s="203"/>
      <c r="D183" s="261"/>
      <c r="E183" s="253"/>
      <c r="F183" s="253"/>
      <c r="G183" s="253"/>
      <c r="H183" s="253"/>
      <c r="I183" s="253"/>
      <c r="J183" s="254"/>
      <c r="K183" s="253"/>
      <c r="L183" s="253"/>
      <c r="M183" s="253"/>
      <c r="N183" s="253"/>
      <c r="O183" s="254"/>
      <c r="P183" s="244"/>
      <c r="Q183" s="80"/>
      <c r="R183" s="1"/>
      <c r="S183" s="1"/>
      <c r="T183" s="1"/>
      <c r="U183" s="1"/>
    </row>
    <row r="184" spans="1:21" s="3" customFormat="1" ht="13.5" thickBot="1">
      <c r="A184" s="80" t="s">
        <v>12</v>
      </c>
      <c r="B184" s="94"/>
      <c r="C184" s="94"/>
      <c r="D184" s="184"/>
      <c r="E184" s="125"/>
      <c r="F184" s="125"/>
      <c r="G184" s="125"/>
      <c r="H184" s="125"/>
      <c r="I184" s="125"/>
      <c r="J184" s="168"/>
      <c r="K184" s="125"/>
      <c r="L184" s="125"/>
      <c r="M184" s="125"/>
      <c r="N184" s="125"/>
      <c r="O184" s="168"/>
      <c r="P184" s="138"/>
      <c r="Q184" s="80"/>
      <c r="R184" s="1"/>
      <c r="S184" s="1"/>
      <c r="T184" s="1"/>
      <c r="U184" s="1"/>
    </row>
    <row r="185" spans="1:17" ht="12.75">
      <c r="A185" s="94"/>
      <c r="B185" s="94" t="s">
        <v>1</v>
      </c>
      <c r="C185" s="96"/>
      <c r="D185" s="102">
        <v>4.1</v>
      </c>
      <c r="E185" s="125">
        <v>42.9</v>
      </c>
      <c r="F185" s="125">
        <v>42.399</v>
      </c>
      <c r="G185" s="125">
        <v>41.775</v>
      </c>
      <c r="H185" s="125">
        <v>40.4</v>
      </c>
      <c r="I185" s="125">
        <v>41.8</v>
      </c>
      <c r="J185" s="168">
        <v>39</v>
      </c>
      <c r="K185" s="125">
        <v>39.1</v>
      </c>
      <c r="L185" s="125">
        <v>39.4</v>
      </c>
      <c r="M185" s="125">
        <v>35.3</v>
      </c>
      <c r="N185" s="125">
        <v>38.1</v>
      </c>
      <c r="O185" s="168">
        <v>30.8</v>
      </c>
      <c r="P185" s="138">
        <f>O185/J185-1</f>
        <v>-0.2102564102564103</v>
      </c>
      <c r="Q185" s="80"/>
    </row>
    <row r="186" spans="1:17" ht="12.75">
      <c r="A186" s="80"/>
      <c r="B186" s="94" t="s">
        <v>2</v>
      </c>
      <c r="C186" s="80"/>
      <c r="D186" s="102">
        <v>4.2</v>
      </c>
      <c r="E186" s="125">
        <v>8.6</v>
      </c>
      <c r="F186" s="125">
        <v>9.413</v>
      </c>
      <c r="G186" s="125">
        <v>9.951</v>
      </c>
      <c r="H186" s="125">
        <v>8.6</v>
      </c>
      <c r="I186" s="125">
        <v>9.1</v>
      </c>
      <c r="J186" s="168">
        <v>7.9</v>
      </c>
      <c r="K186" s="125">
        <v>8.4</v>
      </c>
      <c r="L186" s="125">
        <v>8.9</v>
      </c>
      <c r="M186" s="125">
        <v>7.8</v>
      </c>
      <c r="N186" s="125">
        <v>8.3</v>
      </c>
      <c r="O186" s="168">
        <v>6.4</v>
      </c>
      <c r="P186" s="138">
        <f>O186/J186-1</f>
        <v>-0.189873417721519</v>
      </c>
      <c r="Q186" s="80"/>
    </row>
    <row r="187" spans="1:17" ht="12.75">
      <c r="A187" s="80"/>
      <c r="B187" s="80" t="s">
        <v>83</v>
      </c>
      <c r="C187" s="80"/>
      <c r="D187" s="103">
        <v>4.3</v>
      </c>
      <c r="E187" s="126">
        <v>14.6</v>
      </c>
      <c r="F187" s="126">
        <v>15.594</v>
      </c>
      <c r="G187" s="126">
        <v>16.255</v>
      </c>
      <c r="H187" s="126">
        <v>15.1</v>
      </c>
      <c r="I187" s="126">
        <v>15.4</v>
      </c>
      <c r="J187" s="169">
        <v>14.4</v>
      </c>
      <c r="K187" s="126">
        <v>14.9</v>
      </c>
      <c r="L187" s="126">
        <v>15.6</v>
      </c>
      <c r="M187" s="126">
        <v>13.9</v>
      </c>
      <c r="N187" s="126">
        <v>14.7</v>
      </c>
      <c r="O187" s="169">
        <v>12.1</v>
      </c>
      <c r="P187" s="144">
        <f>O187/J187-1</f>
        <v>-0.15972222222222232</v>
      </c>
      <c r="Q187" s="80"/>
    </row>
    <row r="188" spans="1:21" s="18" customFormat="1" ht="12.75">
      <c r="A188" s="249"/>
      <c r="B188" s="197"/>
      <c r="C188" s="203"/>
      <c r="D188" s="261"/>
      <c r="E188" s="253"/>
      <c r="F188" s="253"/>
      <c r="G188" s="253"/>
      <c r="H188" s="253"/>
      <c r="I188" s="253"/>
      <c r="J188" s="254"/>
      <c r="K188" s="253"/>
      <c r="L188" s="253"/>
      <c r="M188" s="253"/>
      <c r="N188" s="253"/>
      <c r="O188" s="254"/>
      <c r="P188" s="244"/>
      <c r="Q188" s="80"/>
      <c r="R188" s="1"/>
      <c r="S188" s="1"/>
      <c r="T188" s="1"/>
      <c r="U188" s="1"/>
    </row>
    <row r="189" spans="1:107" s="1" customFormat="1" ht="12.75">
      <c r="A189" s="96" t="s">
        <v>75</v>
      </c>
      <c r="B189" s="90"/>
      <c r="C189" s="94"/>
      <c r="D189" s="266"/>
      <c r="E189" s="265"/>
      <c r="F189" s="265"/>
      <c r="G189" s="265"/>
      <c r="H189" s="265"/>
      <c r="I189" s="265"/>
      <c r="J189" s="285"/>
      <c r="K189" s="265"/>
      <c r="L189" s="265"/>
      <c r="M189" s="265"/>
      <c r="N189" s="265"/>
      <c r="O189" s="285"/>
      <c r="P189" s="138"/>
      <c r="Q189" s="80"/>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row>
    <row r="190" spans="1:17" ht="12.75">
      <c r="A190" s="90"/>
      <c r="B190" s="90" t="s">
        <v>94</v>
      </c>
      <c r="C190" s="90"/>
      <c r="D190" s="184">
        <v>3.2</v>
      </c>
      <c r="E190" s="265">
        <v>83.6</v>
      </c>
      <c r="F190" s="265">
        <v>92.1</v>
      </c>
      <c r="G190" s="265">
        <v>93.8</v>
      </c>
      <c r="H190" s="265">
        <v>90.9</v>
      </c>
      <c r="I190" s="265">
        <v>90.2</v>
      </c>
      <c r="J190" s="285">
        <v>87.1</v>
      </c>
      <c r="K190" s="265">
        <v>93.029678349</v>
      </c>
      <c r="L190" s="265">
        <v>92.12280786</v>
      </c>
      <c r="M190" s="265">
        <v>85.708896153</v>
      </c>
      <c r="N190" s="265">
        <v>89.4</v>
      </c>
      <c r="O190" s="285">
        <v>83.181760135</v>
      </c>
      <c r="P190" s="138">
        <f>O190/J190-1</f>
        <v>-0.04498553231917324</v>
      </c>
      <c r="Q190" s="80"/>
    </row>
    <row r="191" spans="1:17" ht="12.75">
      <c r="A191" s="104"/>
      <c r="B191" s="105"/>
      <c r="C191" s="105"/>
      <c r="D191" s="268"/>
      <c r="L191" s="283"/>
      <c r="M191" s="90"/>
      <c r="N191" s="90"/>
      <c r="P191" s="138"/>
      <c r="Q191" s="80"/>
    </row>
    <row r="192" spans="1:17" ht="15">
      <c r="A192" s="99" t="s">
        <v>154</v>
      </c>
      <c r="B192" s="94"/>
      <c r="C192" s="93"/>
      <c r="D192" s="184"/>
      <c r="E192" s="174"/>
      <c r="F192" s="174"/>
      <c r="G192" s="174"/>
      <c r="H192" s="71"/>
      <c r="I192" s="71"/>
      <c r="J192" s="5"/>
      <c r="K192" s="5"/>
      <c r="L192" s="174"/>
      <c r="M192" s="71"/>
      <c r="N192" s="71"/>
      <c r="O192" s="5"/>
      <c r="P192" s="138"/>
      <c r="Q192" s="80"/>
    </row>
    <row r="193" spans="1:17" ht="9.75" customHeight="1">
      <c r="A193" s="94"/>
      <c r="B193" s="94"/>
      <c r="C193" s="96"/>
      <c r="D193" s="184"/>
      <c r="E193" s="174"/>
      <c r="F193" s="174"/>
      <c r="G193" s="174"/>
      <c r="H193" s="71"/>
      <c r="I193" s="71"/>
      <c r="J193" s="5"/>
      <c r="K193" s="5"/>
      <c r="L193" s="174"/>
      <c r="M193" s="71"/>
      <c r="N193" s="71"/>
      <c r="O193" s="5"/>
      <c r="P193" s="138"/>
      <c r="Q193" s="80"/>
    </row>
    <row r="194" spans="1:21" s="18" customFormat="1" ht="14.25">
      <c r="A194" s="197"/>
      <c r="B194" s="197"/>
      <c r="C194" s="203"/>
      <c r="D194" s="261"/>
      <c r="E194" s="199" t="str">
        <f>E173</f>
        <v>1Q 2007</v>
      </c>
      <c r="F194" s="199" t="str">
        <f>F173</f>
        <v>2Q 2007</v>
      </c>
      <c r="G194" s="199" t="s">
        <v>98</v>
      </c>
      <c r="H194" s="199" t="s">
        <v>102</v>
      </c>
      <c r="I194" s="199">
        <v>2007</v>
      </c>
      <c r="J194" s="200" t="s">
        <v>125</v>
      </c>
      <c r="K194" s="199" t="s">
        <v>128</v>
      </c>
      <c r="L194" s="199" t="s">
        <v>130</v>
      </c>
      <c r="M194" s="199" t="s">
        <v>136</v>
      </c>
      <c r="N194" s="199">
        <v>2008</v>
      </c>
      <c r="O194" s="200" t="s">
        <v>158</v>
      </c>
      <c r="P194" s="227" t="s">
        <v>53</v>
      </c>
      <c r="Q194" s="80"/>
      <c r="R194" s="1"/>
      <c r="S194" s="1"/>
      <c r="T194" s="1"/>
      <c r="U194" s="1"/>
    </row>
    <row r="195" spans="1:17" ht="18.75" customHeight="1">
      <c r="A195" s="96" t="s">
        <v>93</v>
      </c>
      <c r="B195" s="94"/>
      <c r="C195" s="96"/>
      <c r="D195" s="184">
        <v>2.1</v>
      </c>
      <c r="E195" s="128">
        <v>0.257</v>
      </c>
      <c r="F195" s="128">
        <v>0.262</v>
      </c>
      <c r="G195" s="128">
        <v>0.267</v>
      </c>
      <c r="H195" s="128">
        <v>0.269</v>
      </c>
      <c r="I195" s="128">
        <v>0.269</v>
      </c>
      <c r="J195" s="170">
        <v>0.271</v>
      </c>
      <c r="K195" s="128">
        <v>0.272</v>
      </c>
      <c r="L195" s="128">
        <v>0.275</v>
      </c>
      <c r="M195" s="128">
        <v>0.277</v>
      </c>
      <c r="N195" s="128">
        <v>0.277</v>
      </c>
      <c r="O195" s="170">
        <v>0.28</v>
      </c>
      <c r="P195" s="138">
        <f>O195/J195-1</f>
        <v>0.03321033210332103</v>
      </c>
      <c r="Q195" s="80"/>
    </row>
    <row r="196" spans="1:17" ht="16.5" customHeight="1">
      <c r="A196" s="80" t="s">
        <v>150</v>
      </c>
      <c r="B196" s="94"/>
      <c r="C196" s="96"/>
      <c r="D196" s="184">
        <v>2.4</v>
      </c>
      <c r="E196" s="128">
        <v>0.862</v>
      </c>
      <c r="F196" s="128">
        <v>0.881</v>
      </c>
      <c r="G196" s="128">
        <v>0.897</v>
      </c>
      <c r="H196" s="128">
        <v>0.922</v>
      </c>
      <c r="I196" s="128">
        <v>0.922</v>
      </c>
      <c r="J196" s="170">
        <v>0.946</v>
      </c>
      <c r="K196" s="128">
        <v>0.98</v>
      </c>
      <c r="L196" s="128">
        <v>1.001</v>
      </c>
      <c r="M196" s="128">
        <v>1.027</v>
      </c>
      <c r="N196" s="128">
        <v>1.027</v>
      </c>
      <c r="O196" s="170">
        <v>1.027</v>
      </c>
      <c r="P196" s="138">
        <f>O196/J196-1</f>
        <v>0.08562367864693443</v>
      </c>
      <c r="Q196" s="80"/>
    </row>
    <row r="197" spans="1:17" ht="12.75">
      <c r="A197" s="80"/>
      <c r="B197" s="94"/>
      <c r="C197" s="96"/>
      <c r="D197" s="184"/>
      <c r="E197" s="124"/>
      <c r="F197" s="124"/>
      <c r="G197" s="124"/>
      <c r="H197" s="124"/>
      <c r="I197" s="124"/>
      <c r="J197" s="167"/>
      <c r="K197" s="124"/>
      <c r="L197" s="124"/>
      <c r="M197" s="124"/>
      <c r="N197" s="124"/>
      <c r="O197" s="167"/>
      <c r="P197" s="138"/>
      <c r="Q197" s="80"/>
    </row>
    <row r="198" spans="1:21" s="18" customFormat="1" ht="12.75">
      <c r="A198" s="196" t="s">
        <v>9</v>
      </c>
      <c r="B198" s="197"/>
      <c r="C198" s="197"/>
      <c r="D198" s="261"/>
      <c r="E198" s="251"/>
      <c r="F198" s="251"/>
      <c r="G198" s="251"/>
      <c r="H198" s="251"/>
      <c r="I198" s="251"/>
      <c r="J198" s="252"/>
      <c r="K198" s="251"/>
      <c r="L198" s="251"/>
      <c r="M198" s="251"/>
      <c r="N198" s="251"/>
      <c r="O198" s="252"/>
      <c r="P198" s="244"/>
      <c r="Q198" s="80"/>
      <c r="R198" s="1"/>
      <c r="S198" s="1"/>
      <c r="T198" s="1"/>
      <c r="U198" s="1"/>
    </row>
    <row r="199" spans="1:17" ht="12.75">
      <c r="A199" s="80" t="s">
        <v>5</v>
      </c>
      <c r="B199" s="94"/>
      <c r="C199" s="96"/>
      <c r="D199" s="184"/>
      <c r="E199" s="124"/>
      <c r="F199" s="124"/>
      <c r="G199" s="124"/>
      <c r="H199" s="124"/>
      <c r="I199" s="124"/>
      <c r="J199" s="167"/>
      <c r="K199" s="124"/>
      <c r="L199" s="124"/>
      <c r="M199" s="124"/>
      <c r="N199" s="124"/>
      <c r="O199" s="167"/>
      <c r="P199" s="138"/>
      <c r="Q199" s="80"/>
    </row>
    <row r="200" spans="1:17" ht="12.75">
      <c r="A200" s="94"/>
      <c r="B200" s="94" t="s">
        <v>1</v>
      </c>
      <c r="C200" s="90"/>
      <c r="D200" s="268">
        <v>8.1</v>
      </c>
      <c r="E200" s="129">
        <v>261.9</v>
      </c>
      <c r="F200" s="129">
        <v>276.6</v>
      </c>
      <c r="G200" s="129">
        <v>293.6</v>
      </c>
      <c r="H200" s="129">
        <v>311.1</v>
      </c>
      <c r="I200" s="129">
        <v>311.1</v>
      </c>
      <c r="J200" s="171">
        <v>325.3</v>
      </c>
      <c r="K200" s="129">
        <v>342.9</v>
      </c>
      <c r="L200" s="129">
        <v>357</v>
      </c>
      <c r="M200" s="129">
        <v>375.3</v>
      </c>
      <c r="N200" s="129">
        <v>375.3</v>
      </c>
      <c r="O200" s="171">
        <v>392.1</v>
      </c>
      <c r="P200" s="138">
        <f>O200/J200-1</f>
        <v>0.20534890869966183</v>
      </c>
      <c r="Q200" s="80"/>
    </row>
    <row r="201" spans="1:17" ht="12.75">
      <c r="A201" s="94"/>
      <c r="B201" s="94" t="s">
        <v>2</v>
      </c>
      <c r="C201" s="94"/>
      <c r="D201" s="269">
        <v>8.2</v>
      </c>
      <c r="E201" s="129">
        <v>182.1</v>
      </c>
      <c r="F201" s="129">
        <v>186.8</v>
      </c>
      <c r="G201" s="129">
        <v>186.2</v>
      </c>
      <c r="H201" s="129">
        <v>186.2</v>
      </c>
      <c r="I201" s="129">
        <v>186.2</v>
      </c>
      <c r="J201" s="171">
        <v>187.8</v>
      </c>
      <c r="K201" s="129">
        <v>191.8</v>
      </c>
      <c r="L201" s="129">
        <v>195.2</v>
      </c>
      <c r="M201" s="129">
        <v>195.3</v>
      </c>
      <c r="N201" s="129">
        <v>195.3</v>
      </c>
      <c r="O201" s="171">
        <v>190.3</v>
      </c>
      <c r="P201" s="138">
        <f>O201/J201-1</f>
        <v>0.013312034078807322</v>
      </c>
      <c r="Q201" s="80"/>
    </row>
    <row r="202" spans="1:17" ht="12.75">
      <c r="A202" s="80"/>
      <c r="B202" s="80" t="s">
        <v>0</v>
      </c>
      <c r="C202" s="96"/>
      <c r="D202" s="270">
        <v>8</v>
      </c>
      <c r="E202" s="130">
        <v>443.9</v>
      </c>
      <c r="F202" s="130">
        <v>463.4</v>
      </c>
      <c r="G202" s="130">
        <v>479.9</v>
      </c>
      <c r="H202" s="130">
        <v>497.3</v>
      </c>
      <c r="I202" s="130">
        <v>497.3</v>
      </c>
      <c r="J202" s="172">
        <v>513.1</v>
      </c>
      <c r="K202" s="130">
        <v>534.7</v>
      </c>
      <c r="L202" s="130">
        <v>552.2</v>
      </c>
      <c r="M202" s="130">
        <v>570.6</v>
      </c>
      <c r="N202" s="130">
        <v>570.6</v>
      </c>
      <c r="O202" s="172">
        <v>582.4</v>
      </c>
      <c r="P202" s="144">
        <f>O202/J202-1</f>
        <v>0.13506139154160968</v>
      </c>
      <c r="Q202" s="80"/>
    </row>
    <row r="203" spans="1:17" ht="12.75">
      <c r="A203" s="94"/>
      <c r="B203" s="80"/>
      <c r="C203" s="90"/>
      <c r="D203" s="184"/>
      <c r="E203" s="125"/>
      <c r="F203" s="125"/>
      <c r="G203" s="125"/>
      <c r="H203" s="125"/>
      <c r="I203" s="125"/>
      <c r="J203" s="168"/>
      <c r="K203" s="125"/>
      <c r="L203" s="125"/>
      <c r="M203" s="125"/>
      <c r="N203" s="125"/>
      <c r="O203" s="168"/>
      <c r="P203" s="138"/>
      <c r="Q203" s="80"/>
    </row>
    <row r="204" spans="1:21" s="18" customFormat="1" ht="12.75">
      <c r="A204" s="249" t="s">
        <v>11</v>
      </c>
      <c r="B204" s="197"/>
      <c r="C204" s="203"/>
      <c r="D204" s="261"/>
      <c r="E204" s="253"/>
      <c r="F204" s="253"/>
      <c r="G204" s="253"/>
      <c r="H204" s="253"/>
      <c r="I204" s="253"/>
      <c r="J204" s="254"/>
      <c r="K204" s="253"/>
      <c r="L204" s="253"/>
      <c r="M204" s="253"/>
      <c r="N204" s="253"/>
      <c r="O204" s="254"/>
      <c r="P204" s="244"/>
      <c r="Q204" s="80"/>
      <c r="R204" s="1"/>
      <c r="S204" s="1"/>
      <c r="T204" s="1"/>
      <c r="U204" s="1"/>
    </row>
    <row r="205" spans="1:17" ht="12.75">
      <c r="A205" s="80" t="s">
        <v>12</v>
      </c>
      <c r="B205" s="94"/>
      <c r="C205" s="94"/>
      <c r="D205" s="184"/>
      <c r="E205" s="125"/>
      <c r="F205" s="125"/>
      <c r="G205" s="125"/>
      <c r="H205" s="125"/>
      <c r="I205" s="125"/>
      <c r="J205" s="168"/>
      <c r="K205" s="125"/>
      <c r="L205" s="125"/>
      <c r="M205" s="125"/>
      <c r="N205" s="125"/>
      <c r="O205" s="168"/>
      <c r="P205" s="138"/>
      <c r="Q205" s="80"/>
    </row>
    <row r="206" spans="1:17" ht="12.75">
      <c r="A206" s="94"/>
      <c r="B206" s="94" t="s">
        <v>1</v>
      </c>
      <c r="C206" s="96"/>
      <c r="D206" s="102">
        <v>4.1</v>
      </c>
      <c r="E206" s="129">
        <v>31.1</v>
      </c>
      <c r="F206" s="129">
        <v>33.4</v>
      </c>
      <c r="G206" s="129">
        <v>35.5</v>
      </c>
      <c r="H206" s="129">
        <v>32</v>
      </c>
      <c r="I206" s="129">
        <v>33.1</v>
      </c>
      <c r="J206" s="171">
        <v>31.9</v>
      </c>
      <c r="K206" s="129">
        <v>32.3</v>
      </c>
      <c r="L206" s="129">
        <v>34.5</v>
      </c>
      <c r="M206" s="129">
        <v>31.1</v>
      </c>
      <c r="N206" s="129">
        <v>32.4</v>
      </c>
      <c r="O206" s="171">
        <v>29</v>
      </c>
      <c r="P206" s="138">
        <f>O206/J206-1</f>
        <v>-0.09090909090909083</v>
      </c>
      <c r="Q206" s="80"/>
    </row>
    <row r="207" spans="1:17" ht="12.75">
      <c r="A207" s="80"/>
      <c r="B207" s="94" t="s">
        <v>2</v>
      </c>
      <c r="C207" s="80"/>
      <c r="D207" s="102">
        <v>4.2</v>
      </c>
      <c r="E207" s="129">
        <v>7.2</v>
      </c>
      <c r="F207" s="129">
        <v>8.5</v>
      </c>
      <c r="G207" s="129">
        <v>8.8</v>
      </c>
      <c r="H207" s="129">
        <v>9.1</v>
      </c>
      <c r="I207" s="129">
        <v>8.4</v>
      </c>
      <c r="J207" s="171">
        <v>8.7</v>
      </c>
      <c r="K207" s="129">
        <v>8.3</v>
      </c>
      <c r="L207" s="129">
        <v>10</v>
      </c>
      <c r="M207" s="129">
        <v>8.3</v>
      </c>
      <c r="N207" s="129">
        <v>8.8</v>
      </c>
      <c r="O207" s="171">
        <v>7.3</v>
      </c>
      <c r="P207" s="138">
        <f>O207/J207-1</f>
        <v>-0.16091954022988497</v>
      </c>
      <c r="Q207" s="80"/>
    </row>
    <row r="208" spans="1:17" ht="12.75">
      <c r="A208" s="80"/>
      <c r="B208" s="80" t="s">
        <v>83</v>
      </c>
      <c r="C208" s="80"/>
      <c r="D208" s="106">
        <v>4.3</v>
      </c>
      <c r="E208" s="130">
        <v>21.1</v>
      </c>
      <c r="F208" s="130">
        <v>23.3</v>
      </c>
      <c r="G208" s="130">
        <v>24.9</v>
      </c>
      <c r="H208" s="130">
        <v>23.2</v>
      </c>
      <c r="I208" s="130">
        <v>23.2</v>
      </c>
      <c r="J208" s="172">
        <v>23.3</v>
      </c>
      <c r="K208" s="130">
        <v>23.6</v>
      </c>
      <c r="L208" s="130">
        <v>25.8</v>
      </c>
      <c r="M208" s="130">
        <v>23.2</v>
      </c>
      <c r="N208" s="130">
        <v>24</v>
      </c>
      <c r="O208" s="172">
        <v>21.7</v>
      </c>
      <c r="P208" s="144">
        <f>O208/J208-1</f>
        <v>-0.06866952789699576</v>
      </c>
      <c r="Q208" s="80"/>
    </row>
    <row r="209" spans="1:21" s="18" customFormat="1" ht="12.75">
      <c r="A209" s="249"/>
      <c r="B209" s="197"/>
      <c r="C209" s="203"/>
      <c r="D209" s="261"/>
      <c r="E209" s="253"/>
      <c r="F209" s="253"/>
      <c r="G209" s="253"/>
      <c r="H209" s="253"/>
      <c r="I209" s="253"/>
      <c r="J209" s="254"/>
      <c r="K209" s="253"/>
      <c r="L209" s="253"/>
      <c r="M209" s="253"/>
      <c r="N209" s="253"/>
      <c r="O209" s="254"/>
      <c r="P209" s="244"/>
      <c r="Q209" s="80"/>
      <c r="R209" s="1"/>
      <c r="S209" s="1"/>
      <c r="T209" s="1"/>
      <c r="U209" s="1"/>
    </row>
    <row r="210" spans="1:107" s="1" customFormat="1" ht="12.75">
      <c r="A210" s="96" t="s">
        <v>75</v>
      </c>
      <c r="B210" s="90"/>
      <c r="C210" s="94"/>
      <c r="D210" s="266"/>
      <c r="E210" s="265"/>
      <c r="F210" s="265"/>
      <c r="G210" s="265"/>
      <c r="H210" s="265"/>
      <c r="I210" s="265"/>
      <c r="J210" s="285"/>
      <c r="K210" s="265"/>
      <c r="L210" s="265"/>
      <c r="M210" s="265"/>
      <c r="N210" s="265"/>
      <c r="O210" s="285"/>
      <c r="P210" s="138"/>
      <c r="Q210" s="80"/>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row>
    <row r="211" spans="1:17" ht="12.75">
      <c r="A211" s="90"/>
      <c r="B211" s="90" t="s">
        <v>94</v>
      </c>
      <c r="C211" s="90"/>
      <c r="D211" s="184">
        <v>3.2</v>
      </c>
      <c r="E211" s="265">
        <v>117.6</v>
      </c>
      <c r="F211" s="265">
        <v>125.1</v>
      </c>
      <c r="G211" s="265">
        <v>120.9</v>
      </c>
      <c r="H211" s="265">
        <v>134.7</v>
      </c>
      <c r="I211" s="265">
        <v>124.9</v>
      </c>
      <c r="J211" s="285">
        <v>138.6</v>
      </c>
      <c r="K211" s="265">
        <v>135.353896112</v>
      </c>
      <c r="L211" s="265">
        <v>127.686888918</v>
      </c>
      <c r="M211" s="265">
        <v>137.613495227</v>
      </c>
      <c r="N211" s="265">
        <v>134.8</v>
      </c>
      <c r="O211" s="285">
        <v>139.60137256</v>
      </c>
      <c r="P211" s="138">
        <f>O211/J211-1</f>
        <v>0.007224910245310134</v>
      </c>
      <c r="Q211" s="80"/>
    </row>
    <row r="212" spans="1:17" ht="12.75">
      <c r="A212" s="90"/>
      <c r="B212" s="90"/>
      <c r="C212" s="90"/>
      <c r="D212" s="184"/>
      <c r="E212" s="265"/>
      <c r="F212" s="265"/>
      <c r="G212" s="265"/>
      <c r="H212" s="265"/>
      <c r="I212" s="265"/>
      <c r="J212" s="285"/>
      <c r="K212" s="265"/>
      <c r="L212" s="265"/>
      <c r="M212" s="265"/>
      <c r="N212" s="265"/>
      <c r="O212" s="285"/>
      <c r="P212" s="138"/>
      <c r="Q212" s="80"/>
    </row>
    <row r="213" spans="1:17" ht="15">
      <c r="A213" s="99" t="s">
        <v>155</v>
      </c>
      <c r="B213" s="94"/>
      <c r="C213" s="93"/>
      <c r="D213" s="184"/>
      <c r="E213" s="184"/>
      <c r="F213" s="184"/>
      <c r="G213" s="184"/>
      <c r="H213" s="184"/>
      <c r="I213" s="184"/>
      <c r="J213" s="174"/>
      <c r="K213" s="184"/>
      <c r="L213" s="184"/>
      <c r="M213" s="184"/>
      <c r="N213" s="184"/>
      <c r="O213" s="174"/>
      <c r="P213" s="138"/>
      <c r="Q213" s="80"/>
    </row>
    <row r="214" spans="1:17" ht="15">
      <c r="A214" s="99"/>
      <c r="B214" s="94"/>
      <c r="C214" s="93"/>
      <c r="D214" s="184"/>
      <c r="E214" s="184"/>
      <c r="F214" s="184"/>
      <c r="G214" s="184"/>
      <c r="H214" s="184"/>
      <c r="I214" s="184"/>
      <c r="J214" s="174"/>
      <c r="K214" s="184"/>
      <c r="L214" s="184"/>
      <c r="M214" s="184"/>
      <c r="N214" s="184"/>
      <c r="O214" s="174"/>
      <c r="P214" s="138"/>
      <c r="Q214" s="80"/>
    </row>
    <row r="215" spans="1:17" ht="14.25">
      <c r="A215" s="197"/>
      <c r="B215" s="197"/>
      <c r="C215" s="203"/>
      <c r="D215" s="261"/>
      <c r="E215" s="199" t="s">
        <v>92</v>
      </c>
      <c r="F215" s="199" t="s">
        <v>95</v>
      </c>
      <c r="G215" s="199" t="s">
        <v>98</v>
      </c>
      <c r="H215" s="199" t="s">
        <v>102</v>
      </c>
      <c r="I215" s="199">
        <v>2007</v>
      </c>
      <c r="J215" s="200" t="s">
        <v>125</v>
      </c>
      <c r="K215" s="199" t="s">
        <v>128</v>
      </c>
      <c r="L215" s="199" t="s">
        <v>130</v>
      </c>
      <c r="M215" s="199" t="s">
        <v>136</v>
      </c>
      <c r="N215" s="199">
        <v>2008</v>
      </c>
      <c r="O215" s="200" t="s">
        <v>158</v>
      </c>
      <c r="P215" s="227" t="s">
        <v>53</v>
      </c>
      <c r="Q215" s="80"/>
    </row>
    <row r="216" spans="1:17" ht="12.75">
      <c r="A216" s="96" t="s">
        <v>93</v>
      </c>
      <c r="B216" s="94"/>
      <c r="C216" s="96"/>
      <c r="D216" s="184">
        <v>2.1</v>
      </c>
      <c r="E216" s="124" t="s">
        <v>127</v>
      </c>
      <c r="F216" s="124" t="s">
        <v>127</v>
      </c>
      <c r="G216" s="124" t="s">
        <v>127</v>
      </c>
      <c r="H216" s="124">
        <v>0.058</v>
      </c>
      <c r="I216" s="124">
        <v>0.058</v>
      </c>
      <c r="J216" s="167">
        <v>0.067</v>
      </c>
      <c r="K216" s="124">
        <v>0.072</v>
      </c>
      <c r="L216" s="124">
        <v>0.079</v>
      </c>
      <c r="M216" s="124">
        <v>0.091</v>
      </c>
      <c r="N216" s="124">
        <v>0.091</v>
      </c>
      <c r="O216" s="167">
        <v>0.102</v>
      </c>
      <c r="P216" s="138">
        <f>O216/J216-1</f>
        <v>0.5223880597014923</v>
      </c>
      <c r="Q216" s="80"/>
    </row>
    <row r="217" spans="1:17" ht="12.75">
      <c r="A217" s="80" t="s">
        <v>150</v>
      </c>
      <c r="B217" s="94"/>
      <c r="C217" s="96"/>
      <c r="D217" s="184">
        <v>2.3</v>
      </c>
      <c r="E217" s="124" t="s">
        <v>127</v>
      </c>
      <c r="F217" s="124" t="s">
        <v>127</v>
      </c>
      <c r="G217" s="124" t="s">
        <v>127</v>
      </c>
      <c r="H217" s="124">
        <v>1.172</v>
      </c>
      <c r="I217" s="124">
        <v>1.172</v>
      </c>
      <c r="J217" s="167">
        <v>1.195</v>
      </c>
      <c r="K217" s="124">
        <v>1.239</v>
      </c>
      <c r="L217" s="124">
        <v>1.273</v>
      </c>
      <c r="M217" s="124">
        <v>1.329</v>
      </c>
      <c r="N217" s="124">
        <v>1.329</v>
      </c>
      <c r="O217" s="167">
        <v>1.308</v>
      </c>
      <c r="P217" s="138">
        <f>O217/J217-1</f>
        <v>0.094560669456067</v>
      </c>
      <c r="Q217" s="80"/>
    </row>
    <row r="218" spans="1:17" ht="12.75">
      <c r="A218" s="80"/>
      <c r="B218" s="94"/>
      <c r="C218" s="96"/>
      <c r="D218" s="184"/>
      <c r="E218" s="124"/>
      <c r="F218" s="124"/>
      <c r="G218" s="124"/>
      <c r="H218" s="124"/>
      <c r="I218" s="124"/>
      <c r="J218" s="167"/>
      <c r="K218" s="124"/>
      <c r="L218" s="124"/>
      <c r="M218" s="124"/>
      <c r="N218" s="124"/>
      <c r="O218" s="167"/>
      <c r="P218" s="138"/>
      <c r="Q218" s="80"/>
    </row>
    <row r="219" spans="1:17" ht="12.75">
      <c r="A219" s="196" t="s">
        <v>9</v>
      </c>
      <c r="B219" s="197"/>
      <c r="C219" s="197"/>
      <c r="D219" s="261"/>
      <c r="E219" s="251"/>
      <c r="F219" s="251"/>
      <c r="G219" s="251"/>
      <c r="H219" s="251"/>
      <c r="I219" s="251"/>
      <c r="J219" s="252"/>
      <c r="K219" s="251"/>
      <c r="L219" s="251"/>
      <c r="M219" s="251"/>
      <c r="N219" s="251"/>
      <c r="O219" s="252"/>
      <c r="P219" s="244"/>
      <c r="Q219" s="80"/>
    </row>
    <row r="220" spans="1:17" ht="12.75">
      <c r="A220" s="80" t="s">
        <v>18</v>
      </c>
      <c r="B220" s="94"/>
      <c r="C220" s="96"/>
      <c r="D220" s="184"/>
      <c r="E220" s="125"/>
      <c r="F220" s="125"/>
      <c r="G220" s="125"/>
      <c r="H220" s="125"/>
      <c r="I220" s="125"/>
      <c r="J220" s="168"/>
      <c r="K220" s="125"/>
      <c r="L220" s="125"/>
      <c r="M220" s="125"/>
      <c r="N220" s="125"/>
      <c r="O220" s="168"/>
      <c r="P220" s="138"/>
      <c r="Q220" s="80"/>
    </row>
    <row r="221" spans="1:17" ht="12.75" hidden="1">
      <c r="A221" s="94"/>
      <c r="B221" s="94" t="s">
        <v>1</v>
      </c>
      <c r="C221" s="90"/>
      <c r="D221" s="102">
        <v>8.1</v>
      </c>
      <c r="E221" s="125">
        <v>0</v>
      </c>
      <c r="F221" s="125">
        <v>0</v>
      </c>
      <c r="G221" s="125">
        <v>0</v>
      </c>
      <c r="H221" s="125"/>
      <c r="I221" s="125"/>
      <c r="J221" s="168"/>
      <c r="K221" s="125"/>
      <c r="L221" s="125"/>
      <c r="M221" s="125"/>
      <c r="N221" s="125"/>
      <c r="O221" s="168"/>
      <c r="P221" s="138" t="s">
        <v>103</v>
      </c>
      <c r="Q221" s="80"/>
    </row>
    <row r="222" spans="1:17" ht="12.75" hidden="1">
      <c r="A222" s="94"/>
      <c r="B222" s="94" t="s">
        <v>2</v>
      </c>
      <c r="C222" s="94"/>
      <c r="D222" s="267">
        <v>8.2</v>
      </c>
      <c r="E222" s="125">
        <v>0</v>
      </c>
      <c r="F222" s="125">
        <v>0</v>
      </c>
      <c r="G222" s="125">
        <v>0</v>
      </c>
      <c r="H222" s="125"/>
      <c r="I222" s="125"/>
      <c r="J222" s="168"/>
      <c r="K222" s="125"/>
      <c r="L222" s="125"/>
      <c r="M222" s="125"/>
      <c r="N222" s="125"/>
      <c r="O222" s="168"/>
      <c r="P222" s="138" t="s">
        <v>103</v>
      </c>
      <c r="Q222" s="80"/>
    </row>
    <row r="223" spans="1:17" ht="12.75">
      <c r="A223" s="94"/>
      <c r="B223" s="80" t="s">
        <v>0</v>
      </c>
      <c r="C223" s="90"/>
      <c r="D223" s="103">
        <v>8</v>
      </c>
      <c r="E223" s="126">
        <v>0</v>
      </c>
      <c r="F223" s="126">
        <v>0</v>
      </c>
      <c r="G223" s="126">
        <v>0</v>
      </c>
      <c r="H223" s="126">
        <v>508.9</v>
      </c>
      <c r="I223" s="126">
        <v>508.9</v>
      </c>
      <c r="J223" s="169">
        <v>601.7</v>
      </c>
      <c r="K223" s="126">
        <v>666.6</v>
      </c>
      <c r="L223" s="126">
        <v>752.6</v>
      </c>
      <c r="M223" s="126">
        <v>907.9</v>
      </c>
      <c r="N223" s="126">
        <v>907.9</v>
      </c>
      <c r="O223" s="169">
        <v>1001.7</v>
      </c>
      <c r="P223" s="144">
        <f>O223/J223-1</f>
        <v>0.6647831145088914</v>
      </c>
      <c r="Q223" s="80"/>
    </row>
    <row r="224" spans="1:17" ht="12.75" hidden="1">
      <c r="A224" s="94"/>
      <c r="B224" s="80"/>
      <c r="C224" s="90"/>
      <c r="D224" s="184"/>
      <c r="E224" s="125"/>
      <c r="F224" s="125"/>
      <c r="G224" s="125"/>
      <c r="H224" s="125"/>
      <c r="I224" s="125"/>
      <c r="J224" s="168"/>
      <c r="K224" s="125"/>
      <c r="L224" s="125"/>
      <c r="M224" s="125"/>
      <c r="N224" s="125"/>
      <c r="O224" s="168"/>
      <c r="P224" s="138"/>
      <c r="Q224" s="80"/>
    </row>
    <row r="225" spans="1:17" ht="12.75" hidden="1">
      <c r="A225" s="249" t="s">
        <v>11</v>
      </c>
      <c r="B225" s="197"/>
      <c r="C225" s="203"/>
      <c r="D225" s="261"/>
      <c r="E225" s="253"/>
      <c r="F225" s="253"/>
      <c r="G225" s="253"/>
      <c r="H225" s="253"/>
      <c r="I225" s="253"/>
      <c r="J225" s="254"/>
      <c r="K225" s="253"/>
      <c r="L225" s="253"/>
      <c r="M225" s="253"/>
      <c r="N225" s="253"/>
      <c r="O225" s="254"/>
      <c r="P225" s="244"/>
      <c r="Q225" s="80"/>
    </row>
    <row r="226" spans="1:17" ht="12.75" hidden="1">
      <c r="A226" s="80" t="s">
        <v>12</v>
      </c>
      <c r="B226" s="94"/>
      <c r="C226" s="94"/>
      <c r="D226" s="184"/>
      <c r="E226" s="125"/>
      <c r="F226" s="125"/>
      <c r="G226" s="125"/>
      <c r="H226" s="125"/>
      <c r="I226" s="125"/>
      <c r="J226" s="168"/>
      <c r="K226" s="125"/>
      <c r="L226" s="125"/>
      <c r="M226" s="125"/>
      <c r="N226" s="125"/>
      <c r="O226" s="168"/>
      <c r="P226" s="138"/>
      <c r="Q226" s="80"/>
    </row>
    <row r="227" spans="1:17" ht="12.75" hidden="1">
      <c r="A227" s="94"/>
      <c r="B227" s="94" t="s">
        <v>1</v>
      </c>
      <c r="C227" s="96"/>
      <c r="D227" s="102">
        <v>4.1</v>
      </c>
      <c r="E227" s="125">
        <v>0</v>
      </c>
      <c r="F227" s="125">
        <v>0</v>
      </c>
      <c r="G227" s="125">
        <v>0</v>
      </c>
      <c r="H227" s="125"/>
      <c r="I227" s="125"/>
      <c r="J227" s="168"/>
      <c r="K227" s="125"/>
      <c r="L227" s="125"/>
      <c r="M227" s="125"/>
      <c r="N227" s="125"/>
      <c r="O227" s="125"/>
      <c r="P227" s="138" t="s">
        <v>103</v>
      </c>
      <c r="Q227" s="80"/>
    </row>
    <row r="228" spans="1:17" ht="12.75" hidden="1">
      <c r="A228" s="80"/>
      <c r="B228" s="94" t="s">
        <v>2</v>
      </c>
      <c r="C228" s="80"/>
      <c r="D228" s="102">
        <v>4.2</v>
      </c>
      <c r="E228" s="125">
        <v>0</v>
      </c>
      <c r="F228" s="125">
        <v>0</v>
      </c>
      <c r="G228" s="125">
        <v>0</v>
      </c>
      <c r="H228" s="125"/>
      <c r="I228" s="125"/>
      <c r="J228" s="168"/>
      <c r="K228" s="125"/>
      <c r="L228" s="125"/>
      <c r="M228" s="125"/>
      <c r="N228" s="125"/>
      <c r="O228" s="125"/>
      <c r="P228" s="138" t="s">
        <v>103</v>
      </c>
      <c r="Q228" s="80"/>
    </row>
    <row r="229" spans="1:17" ht="12.75" hidden="1">
      <c r="A229" s="80"/>
      <c r="B229" s="80" t="s">
        <v>83</v>
      </c>
      <c r="C229" s="80"/>
      <c r="D229" s="103">
        <v>4.3</v>
      </c>
      <c r="E229" s="126">
        <v>0</v>
      </c>
      <c r="F229" s="126">
        <v>0</v>
      </c>
      <c r="G229" s="126">
        <v>0</v>
      </c>
      <c r="H229" s="126"/>
      <c r="I229" s="126"/>
      <c r="J229" s="169"/>
      <c r="K229" s="126"/>
      <c r="L229" s="126"/>
      <c r="M229" s="126"/>
      <c r="N229" s="126"/>
      <c r="O229" s="126"/>
      <c r="P229" s="144" t="s">
        <v>103</v>
      </c>
      <c r="Q229" s="80"/>
    </row>
    <row r="230" spans="1:17" ht="12.75" hidden="1">
      <c r="A230" s="249"/>
      <c r="B230" s="197"/>
      <c r="C230" s="203"/>
      <c r="D230" s="261"/>
      <c r="E230" s="253"/>
      <c r="F230" s="253"/>
      <c r="G230" s="253"/>
      <c r="H230" s="253"/>
      <c r="I230" s="253"/>
      <c r="J230" s="254"/>
      <c r="K230" s="253"/>
      <c r="L230" s="253"/>
      <c r="M230" s="253"/>
      <c r="N230" s="253"/>
      <c r="O230" s="254"/>
      <c r="P230" s="244"/>
      <c r="Q230" s="80"/>
    </row>
    <row r="231" spans="1:107" s="1" customFormat="1" ht="12.75" hidden="1">
      <c r="A231" s="96" t="s">
        <v>75</v>
      </c>
      <c r="B231" s="90"/>
      <c r="C231" s="94"/>
      <c r="D231" s="266"/>
      <c r="E231" s="265"/>
      <c r="F231" s="265"/>
      <c r="G231" s="265"/>
      <c r="H231" s="265"/>
      <c r="I231" s="265"/>
      <c r="J231" s="285"/>
      <c r="K231" s="265"/>
      <c r="L231" s="265"/>
      <c r="M231" s="265"/>
      <c r="N231" s="265"/>
      <c r="O231" s="285"/>
      <c r="P231" s="138"/>
      <c r="Q231" s="80"/>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row>
    <row r="232" spans="1:17" ht="12.75" hidden="1">
      <c r="A232" s="90"/>
      <c r="B232" s="90" t="s">
        <v>94</v>
      </c>
      <c r="C232" s="90"/>
      <c r="D232" s="184">
        <v>3.2</v>
      </c>
      <c r="E232" s="265">
        <v>0</v>
      </c>
      <c r="F232" s="265">
        <v>0</v>
      </c>
      <c r="G232" s="265" t="s">
        <v>127</v>
      </c>
      <c r="H232" s="265">
        <v>0</v>
      </c>
      <c r="I232" s="265"/>
      <c r="J232" s="285"/>
      <c r="K232" s="265"/>
      <c r="L232" s="265"/>
      <c r="M232" s="265"/>
      <c r="N232" s="265"/>
      <c r="O232" s="265"/>
      <c r="P232" s="138" t="s">
        <v>103</v>
      </c>
      <c r="Q232" s="80"/>
    </row>
    <row r="233" spans="1:17" ht="12.75" hidden="1">
      <c r="A233" s="90"/>
      <c r="B233" s="90"/>
      <c r="C233" s="90"/>
      <c r="D233" s="184"/>
      <c r="E233" s="265"/>
      <c r="F233" s="265"/>
      <c r="G233" s="265"/>
      <c r="H233" s="265"/>
      <c r="I233" s="265"/>
      <c r="J233" s="285"/>
      <c r="K233" s="265"/>
      <c r="L233" s="265"/>
      <c r="M233" s="265"/>
      <c r="N233" s="265"/>
      <c r="O233" s="285"/>
      <c r="P233" s="138"/>
      <c r="Q233" s="80"/>
    </row>
    <row r="234" spans="1:17" ht="12.75">
      <c r="A234" s="90"/>
      <c r="B234" s="90"/>
      <c r="C234" s="90"/>
      <c r="D234" s="184"/>
      <c r="E234" s="265"/>
      <c r="F234" s="265"/>
      <c r="G234" s="265"/>
      <c r="H234" s="265"/>
      <c r="I234" s="265"/>
      <c r="J234" s="285"/>
      <c r="K234" s="265"/>
      <c r="L234" s="265"/>
      <c r="M234" s="265"/>
      <c r="N234" s="265"/>
      <c r="O234" s="285"/>
      <c r="P234" s="138"/>
      <c r="Q234" s="80"/>
    </row>
    <row r="235" spans="1:17" ht="15">
      <c r="A235" s="99" t="s">
        <v>156</v>
      </c>
      <c r="B235" s="94"/>
      <c r="C235" s="93"/>
      <c r="D235" s="184"/>
      <c r="E235" s="184"/>
      <c r="F235" s="184"/>
      <c r="G235" s="184"/>
      <c r="H235" s="184"/>
      <c r="I235" s="184"/>
      <c r="J235" s="174"/>
      <c r="K235" s="184"/>
      <c r="L235" s="184"/>
      <c r="M235" s="184"/>
      <c r="N235" s="184"/>
      <c r="O235" s="174"/>
      <c r="P235" s="138"/>
      <c r="Q235" s="80"/>
    </row>
    <row r="236" spans="1:17" ht="15">
      <c r="A236" s="99"/>
      <c r="B236" s="94"/>
      <c r="C236" s="93"/>
      <c r="D236" s="184"/>
      <c r="E236" s="184"/>
      <c r="F236" s="184"/>
      <c r="G236" s="184"/>
      <c r="H236" s="184"/>
      <c r="I236" s="184"/>
      <c r="J236" s="174"/>
      <c r="K236" s="184"/>
      <c r="L236" s="184"/>
      <c r="M236" s="184"/>
      <c r="N236" s="184"/>
      <c r="O236" s="174"/>
      <c r="P236" s="138"/>
      <c r="Q236" s="80"/>
    </row>
    <row r="237" spans="1:17" ht="14.25">
      <c r="A237" s="197"/>
      <c r="B237" s="197"/>
      <c r="C237" s="203"/>
      <c r="D237" s="261"/>
      <c r="E237" s="199" t="s">
        <v>92</v>
      </c>
      <c r="F237" s="199" t="s">
        <v>95</v>
      </c>
      <c r="G237" s="199" t="s">
        <v>98</v>
      </c>
      <c r="H237" s="199" t="s">
        <v>102</v>
      </c>
      <c r="I237" s="199">
        <v>2007</v>
      </c>
      <c r="J237" s="200" t="s">
        <v>125</v>
      </c>
      <c r="K237" s="199" t="s">
        <v>128</v>
      </c>
      <c r="L237" s="199" t="s">
        <v>130</v>
      </c>
      <c r="M237" s="199" t="s">
        <v>136</v>
      </c>
      <c r="N237" s="199">
        <v>2008</v>
      </c>
      <c r="O237" s="200" t="s">
        <v>158</v>
      </c>
      <c r="P237" s="227" t="s">
        <v>53</v>
      </c>
      <c r="Q237" s="80"/>
    </row>
    <row r="238" spans="1:17" ht="12.75">
      <c r="A238" s="96" t="s">
        <v>93</v>
      </c>
      <c r="B238" s="94"/>
      <c r="C238" s="96"/>
      <c r="D238" s="184">
        <v>2.1</v>
      </c>
      <c r="E238" s="124" t="s">
        <v>127</v>
      </c>
      <c r="F238" s="124" t="s">
        <v>127</v>
      </c>
      <c r="G238" s="124" t="s">
        <v>127</v>
      </c>
      <c r="H238" s="124">
        <v>0.079</v>
      </c>
      <c r="I238" s="124">
        <v>0.079</v>
      </c>
      <c r="J238" s="167">
        <v>0.081</v>
      </c>
      <c r="K238" s="124">
        <v>0.099</v>
      </c>
      <c r="L238" s="124">
        <v>0.115</v>
      </c>
      <c r="M238" s="124">
        <v>0.107</v>
      </c>
      <c r="N238" s="124">
        <v>0.107</v>
      </c>
      <c r="O238" s="167">
        <v>0.093</v>
      </c>
      <c r="P238" s="138">
        <f>O238/J238-1</f>
        <v>0.14814814814814814</v>
      </c>
      <c r="Q238" s="80"/>
    </row>
    <row r="239" spans="1:17" ht="12.75">
      <c r="A239" s="80" t="s">
        <v>150</v>
      </c>
      <c r="B239" s="94"/>
      <c r="C239" s="96"/>
      <c r="D239" s="184">
        <v>2.3</v>
      </c>
      <c r="E239" s="124" t="s">
        <v>127</v>
      </c>
      <c r="F239" s="124" t="s">
        <v>127</v>
      </c>
      <c r="G239" s="124" t="s">
        <v>127</v>
      </c>
      <c r="H239" s="124">
        <v>0.874</v>
      </c>
      <c r="I239" s="124">
        <v>0.874</v>
      </c>
      <c r="J239" s="167">
        <v>0.99</v>
      </c>
      <c r="K239" s="124">
        <v>1.038</v>
      </c>
      <c r="L239" s="124">
        <v>1.075</v>
      </c>
      <c r="M239" s="124">
        <v>1.123</v>
      </c>
      <c r="N239" s="124">
        <v>1.123</v>
      </c>
      <c r="O239" s="167">
        <v>1.124</v>
      </c>
      <c r="P239" s="138">
        <f>O239/J239-1</f>
        <v>0.13535353535353556</v>
      </c>
      <c r="Q239" s="80"/>
    </row>
    <row r="240" spans="1:17" ht="12.75">
      <c r="A240" s="80"/>
      <c r="B240" s="94"/>
      <c r="C240" s="96"/>
      <c r="D240" s="184"/>
      <c r="E240" s="124"/>
      <c r="F240" s="124"/>
      <c r="G240" s="124"/>
      <c r="H240" s="124"/>
      <c r="I240" s="124"/>
      <c r="J240" s="167"/>
      <c r="K240" s="124"/>
      <c r="L240" s="124"/>
      <c r="M240" s="124"/>
      <c r="N240" s="124"/>
      <c r="O240" s="167"/>
      <c r="P240" s="138"/>
      <c r="Q240" s="80"/>
    </row>
    <row r="241" spans="1:17" ht="12.75">
      <c r="A241" s="196" t="s">
        <v>9</v>
      </c>
      <c r="B241" s="197"/>
      <c r="C241" s="197"/>
      <c r="D241" s="261"/>
      <c r="E241" s="251"/>
      <c r="F241" s="251"/>
      <c r="G241" s="251"/>
      <c r="H241" s="251"/>
      <c r="I241" s="251"/>
      <c r="J241" s="252"/>
      <c r="K241" s="251"/>
      <c r="L241" s="251"/>
      <c r="M241" s="251"/>
      <c r="N241" s="251"/>
      <c r="O241" s="252"/>
      <c r="P241" s="244"/>
      <c r="Q241" s="80"/>
    </row>
    <row r="242" spans="1:17" ht="12.75">
      <c r="A242" s="80" t="s">
        <v>18</v>
      </c>
      <c r="B242" s="94"/>
      <c r="C242" s="96"/>
      <c r="D242" s="184"/>
      <c r="E242" s="125"/>
      <c r="F242" s="125"/>
      <c r="G242" s="125"/>
      <c r="H242" s="125"/>
      <c r="I242" s="125"/>
      <c r="J242" s="168"/>
      <c r="K242" s="125"/>
      <c r="L242" s="125"/>
      <c r="M242" s="125"/>
      <c r="N242" s="125"/>
      <c r="O242" s="168"/>
      <c r="P242" s="138"/>
      <c r="Q242" s="80"/>
    </row>
    <row r="243" spans="1:17" ht="12.75" hidden="1">
      <c r="A243" s="94"/>
      <c r="B243" s="94" t="s">
        <v>1</v>
      </c>
      <c r="C243" s="90"/>
      <c r="D243" s="102">
        <v>8.1</v>
      </c>
      <c r="E243" s="125">
        <v>0</v>
      </c>
      <c r="F243" s="125">
        <v>0</v>
      </c>
      <c r="G243" s="125">
        <v>0</v>
      </c>
      <c r="H243" s="125"/>
      <c r="I243" s="125"/>
      <c r="J243" s="168"/>
      <c r="K243" s="125"/>
      <c r="L243" s="125"/>
      <c r="M243" s="125"/>
      <c r="N243" s="125"/>
      <c r="O243" s="168"/>
      <c r="P243" s="138" t="s">
        <v>103</v>
      </c>
      <c r="Q243" s="80"/>
    </row>
    <row r="244" spans="1:17" ht="12.75" hidden="1">
      <c r="A244" s="94"/>
      <c r="B244" s="94" t="s">
        <v>2</v>
      </c>
      <c r="C244" s="94"/>
      <c r="D244" s="267">
        <v>8.2</v>
      </c>
      <c r="E244" s="125">
        <v>0</v>
      </c>
      <c r="F244" s="125">
        <v>0</v>
      </c>
      <c r="G244" s="125">
        <v>0</v>
      </c>
      <c r="H244" s="125"/>
      <c r="I244" s="125"/>
      <c r="J244" s="168"/>
      <c r="K244" s="125"/>
      <c r="L244" s="125"/>
      <c r="M244" s="125"/>
      <c r="N244" s="125"/>
      <c r="O244" s="168"/>
      <c r="P244" s="138" t="s">
        <v>103</v>
      </c>
      <c r="Q244" s="80"/>
    </row>
    <row r="245" spans="1:17" ht="12.75">
      <c r="A245" s="94"/>
      <c r="B245" s="80" t="s">
        <v>0</v>
      </c>
      <c r="C245" s="90"/>
      <c r="D245" s="103">
        <v>8</v>
      </c>
      <c r="E245" s="126">
        <v>0</v>
      </c>
      <c r="F245" s="126">
        <v>0</v>
      </c>
      <c r="G245" s="126">
        <v>0</v>
      </c>
      <c r="H245" s="126">
        <v>141.2</v>
      </c>
      <c r="I245" s="126">
        <v>141.2</v>
      </c>
      <c r="J245" s="169">
        <v>163.3</v>
      </c>
      <c r="K245" s="126">
        <v>209.2</v>
      </c>
      <c r="L245" s="126">
        <v>250.9</v>
      </c>
      <c r="M245" s="126">
        <v>242</v>
      </c>
      <c r="N245" s="126">
        <v>242</v>
      </c>
      <c r="O245" s="169">
        <v>213</v>
      </c>
      <c r="P245" s="144">
        <f>O245/J245-1</f>
        <v>0.30434782608695654</v>
      </c>
      <c r="Q245" s="80"/>
    </row>
    <row r="246" spans="1:17" ht="12.75" hidden="1">
      <c r="A246" s="94"/>
      <c r="B246" s="80"/>
      <c r="C246" s="90"/>
      <c r="D246" s="184"/>
      <c r="E246" s="125"/>
      <c r="F246" s="125"/>
      <c r="G246" s="125"/>
      <c r="H246" s="125"/>
      <c r="I246" s="125"/>
      <c r="J246" s="168"/>
      <c r="K246" s="125"/>
      <c r="L246" s="125"/>
      <c r="M246" s="125"/>
      <c r="N246" s="125"/>
      <c r="O246" s="168"/>
      <c r="P246" s="138"/>
      <c r="Q246" s="80"/>
    </row>
    <row r="247" spans="1:17" ht="12.75" hidden="1">
      <c r="A247" s="249" t="s">
        <v>11</v>
      </c>
      <c r="B247" s="197"/>
      <c r="C247" s="203"/>
      <c r="D247" s="261"/>
      <c r="E247" s="253"/>
      <c r="F247" s="253"/>
      <c r="G247" s="253"/>
      <c r="H247" s="253"/>
      <c r="I247" s="253"/>
      <c r="J247" s="254"/>
      <c r="K247" s="253"/>
      <c r="L247" s="253"/>
      <c r="M247" s="253"/>
      <c r="N247" s="253"/>
      <c r="O247" s="254"/>
      <c r="P247" s="244"/>
      <c r="Q247" s="80"/>
    </row>
    <row r="248" spans="1:17" ht="12.75" hidden="1">
      <c r="A248" s="80" t="s">
        <v>12</v>
      </c>
      <c r="B248" s="94"/>
      <c r="C248" s="94"/>
      <c r="D248" s="184"/>
      <c r="E248" s="125"/>
      <c r="F248" s="125"/>
      <c r="G248" s="125"/>
      <c r="H248" s="125"/>
      <c r="I248" s="125"/>
      <c r="J248" s="168"/>
      <c r="K248" s="125"/>
      <c r="L248" s="125"/>
      <c r="M248" s="125"/>
      <c r="N248" s="125"/>
      <c r="O248" s="168"/>
      <c r="P248" s="138"/>
      <c r="Q248" s="80"/>
    </row>
    <row r="249" spans="1:17" ht="12.75" hidden="1">
      <c r="A249" s="94"/>
      <c r="B249" s="94" t="s">
        <v>1</v>
      </c>
      <c r="C249" s="96"/>
      <c r="D249" s="102">
        <v>4.1</v>
      </c>
      <c r="E249" s="125">
        <v>0</v>
      </c>
      <c r="F249" s="125">
        <v>0</v>
      </c>
      <c r="G249" s="125">
        <v>0</v>
      </c>
      <c r="H249" s="125"/>
      <c r="I249" s="125"/>
      <c r="J249" s="168"/>
      <c r="K249" s="125"/>
      <c r="L249" s="125"/>
      <c r="M249" s="125"/>
      <c r="N249" s="125"/>
      <c r="O249" s="168"/>
      <c r="P249" s="138" t="s">
        <v>103</v>
      </c>
      <c r="Q249" s="80"/>
    </row>
    <row r="250" spans="1:17" ht="12.75" hidden="1">
      <c r="A250" s="80"/>
      <c r="B250" s="94" t="s">
        <v>2</v>
      </c>
      <c r="C250" s="80"/>
      <c r="D250" s="102">
        <v>4.2</v>
      </c>
      <c r="E250" s="125">
        <v>0</v>
      </c>
      <c r="F250" s="125">
        <v>0</v>
      </c>
      <c r="G250" s="125">
        <v>0</v>
      </c>
      <c r="H250" s="125"/>
      <c r="I250" s="125"/>
      <c r="J250" s="168"/>
      <c r="K250" s="125"/>
      <c r="L250" s="125"/>
      <c r="M250" s="125"/>
      <c r="N250" s="125"/>
      <c r="O250" s="168"/>
      <c r="P250" s="138" t="s">
        <v>103</v>
      </c>
      <c r="Q250" s="80"/>
    </row>
    <row r="251" spans="1:17" ht="12.75" hidden="1">
      <c r="A251" s="80"/>
      <c r="B251" s="80" t="s">
        <v>83</v>
      </c>
      <c r="C251" s="80"/>
      <c r="D251" s="103">
        <v>4.3</v>
      </c>
      <c r="E251" s="126">
        <v>0</v>
      </c>
      <c r="F251" s="126">
        <v>0</v>
      </c>
      <c r="G251" s="126">
        <v>0</v>
      </c>
      <c r="H251" s="126"/>
      <c r="I251" s="126"/>
      <c r="J251" s="169"/>
      <c r="K251" s="126"/>
      <c r="L251" s="126"/>
      <c r="M251" s="126"/>
      <c r="N251" s="126"/>
      <c r="O251" s="169"/>
      <c r="P251" s="144" t="s">
        <v>103</v>
      </c>
      <c r="Q251" s="80"/>
    </row>
    <row r="252" spans="1:17" ht="12.75" hidden="1">
      <c r="A252" s="80"/>
      <c r="B252" s="80"/>
      <c r="C252" s="80"/>
      <c r="D252" s="103"/>
      <c r="E252" s="126"/>
      <c r="F252" s="126"/>
      <c r="G252" s="126"/>
      <c r="H252" s="126"/>
      <c r="I252" s="126"/>
      <c r="J252" s="169"/>
      <c r="K252" s="126"/>
      <c r="L252" s="126"/>
      <c r="M252" s="126"/>
      <c r="N252" s="126"/>
      <c r="O252" s="169"/>
      <c r="P252" s="144"/>
      <c r="Q252" s="80"/>
    </row>
    <row r="253" spans="1:107" s="1" customFormat="1" ht="12.75" hidden="1">
      <c r="A253" s="96" t="s">
        <v>75</v>
      </c>
      <c r="B253" s="90"/>
      <c r="C253" s="94"/>
      <c r="D253" s="266"/>
      <c r="E253" s="265"/>
      <c r="F253" s="265"/>
      <c r="G253" s="265"/>
      <c r="H253" s="265"/>
      <c r="I253" s="265"/>
      <c r="J253" s="285"/>
      <c r="K253" s="265"/>
      <c r="L253" s="265"/>
      <c r="M253" s="265"/>
      <c r="N253" s="265"/>
      <c r="O253" s="285"/>
      <c r="P253" s="138"/>
      <c r="Q253" s="80"/>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row>
    <row r="254" spans="1:17" ht="12.75" hidden="1">
      <c r="A254" s="90"/>
      <c r="B254" s="90" t="s">
        <v>94</v>
      </c>
      <c r="C254" s="90"/>
      <c r="D254" s="184">
        <v>3.2</v>
      </c>
      <c r="E254" s="265">
        <v>0</v>
      </c>
      <c r="F254" s="265">
        <v>0</v>
      </c>
      <c r="G254" s="265">
        <v>0</v>
      </c>
      <c r="H254" s="265">
        <v>0</v>
      </c>
      <c r="I254" s="265"/>
      <c r="J254" s="285"/>
      <c r="K254" s="265"/>
      <c r="L254" s="265"/>
      <c r="M254" s="265"/>
      <c r="N254" s="265"/>
      <c r="O254" s="285"/>
      <c r="P254" s="138" t="s">
        <v>103</v>
      </c>
      <c r="Q254" s="80"/>
    </row>
    <row r="255" spans="1:17" ht="12.75">
      <c r="A255" s="90"/>
      <c r="B255" s="90"/>
      <c r="C255" s="90"/>
      <c r="D255" s="184"/>
      <c r="E255" s="265"/>
      <c r="F255" s="265"/>
      <c r="G255" s="265"/>
      <c r="H255" s="265"/>
      <c r="I255" s="265"/>
      <c r="J255" s="285"/>
      <c r="K255" s="265"/>
      <c r="L255" s="265"/>
      <c r="M255" s="265"/>
      <c r="N255" s="265"/>
      <c r="O255" s="285"/>
      <c r="P255" s="138"/>
      <c r="Q255" s="80"/>
    </row>
    <row r="256" spans="1:17" ht="15">
      <c r="A256" s="99" t="s">
        <v>157</v>
      </c>
      <c r="B256" s="90"/>
      <c r="C256" s="90"/>
      <c r="D256" s="184"/>
      <c r="E256" s="184"/>
      <c r="F256" s="184"/>
      <c r="G256" s="184"/>
      <c r="H256" s="184"/>
      <c r="I256" s="184"/>
      <c r="J256" s="174"/>
      <c r="K256" s="184"/>
      <c r="L256" s="184"/>
      <c r="M256" s="184"/>
      <c r="N256" s="184"/>
      <c r="O256" s="174"/>
      <c r="P256" s="138"/>
      <c r="Q256" s="80"/>
    </row>
    <row r="257" spans="1:17" ht="15">
      <c r="A257" s="99"/>
      <c r="B257" s="90"/>
      <c r="C257" s="90"/>
      <c r="D257" s="184"/>
      <c r="E257" s="184"/>
      <c r="F257" s="184"/>
      <c r="G257" s="184"/>
      <c r="H257" s="184"/>
      <c r="I257" s="184"/>
      <c r="J257" s="174"/>
      <c r="K257" s="184"/>
      <c r="L257" s="184"/>
      <c r="M257" s="184"/>
      <c r="N257" s="184"/>
      <c r="O257" s="174"/>
      <c r="P257" s="138"/>
      <c r="Q257" s="80"/>
    </row>
    <row r="258" spans="1:21" s="18" customFormat="1" ht="14.25">
      <c r="A258" s="196" t="s">
        <v>9</v>
      </c>
      <c r="B258" s="203"/>
      <c r="C258" s="203"/>
      <c r="D258" s="261"/>
      <c r="E258" s="199" t="s">
        <v>92</v>
      </c>
      <c r="F258" s="199" t="s">
        <v>95</v>
      </c>
      <c r="G258" s="199" t="s">
        <v>98</v>
      </c>
      <c r="H258" s="199" t="s">
        <v>102</v>
      </c>
      <c r="I258" s="199">
        <v>2007</v>
      </c>
      <c r="J258" s="201" t="s">
        <v>125</v>
      </c>
      <c r="K258" s="271" t="s">
        <v>128</v>
      </c>
      <c r="L258" s="199" t="s">
        <v>130</v>
      </c>
      <c r="M258" s="199" t="s">
        <v>136</v>
      </c>
      <c r="N258" s="199">
        <v>2008</v>
      </c>
      <c r="O258" s="201" t="s">
        <v>158</v>
      </c>
      <c r="P258" s="244"/>
      <c r="Q258" s="80"/>
      <c r="R258" s="1"/>
      <c r="S258" s="1"/>
      <c r="T258" s="1"/>
      <c r="U258" s="1"/>
    </row>
    <row r="259" spans="1:21" s="4" customFormat="1" ht="12.75">
      <c r="A259" s="80" t="s">
        <v>5</v>
      </c>
      <c r="B259" s="80"/>
      <c r="C259" s="107"/>
      <c r="D259" s="110">
        <v>8</v>
      </c>
      <c r="E259" s="265">
        <v>4.9</v>
      </c>
      <c r="F259" s="265">
        <v>5.2</v>
      </c>
      <c r="G259" s="265">
        <v>5.2</v>
      </c>
      <c r="H259" s="265">
        <v>5.4</v>
      </c>
      <c r="I259" s="265">
        <v>5.4</v>
      </c>
      <c r="J259" s="285">
        <v>5.4</v>
      </c>
      <c r="K259" s="265">
        <v>5.5</v>
      </c>
      <c r="L259" s="265">
        <v>5.6</v>
      </c>
      <c r="M259" s="265">
        <v>5.9</v>
      </c>
      <c r="N259" s="265">
        <v>5.9</v>
      </c>
      <c r="O259" s="285">
        <v>6</v>
      </c>
      <c r="P259" s="138">
        <f>O259/J259-1</f>
        <v>0.11111111111111094</v>
      </c>
      <c r="Q259" s="80"/>
      <c r="R259" s="6"/>
      <c r="S259" s="6"/>
      <c r="T259" s="6"/>
      <c r="U259" s="6"/>
    </row>
    <row r="260" spans="1:17" ht="12.75">
      <c r="A260" s="90"/>
      <c r="B260" s="90"/>
      <c r="C260" s="90"/>
      <c r="D260" s="184"/>
      <c r="E260" s="26"/>
      <c r="F260" s="26"/>
      <c r="G260" s="26"/>
      <c r="H260" s="94"/>
      <c r="I260" s="94"/>
      <c r="J260" s="1"/>
      <c r="K260" s="1"/>
      <c r="L260" s="1"/>
      <c r="M260" s="1"/>
      <c r="N260" s="1"/>
      <c r="O260" s="1"/>
      <c r="P260" s="26"/>
      <c r="Q260" s="37"/>
    </row>
    <row r="261" spans="1:17" ht="11.25" customHeight="1">
      <c r="A261" s="385"/>
      <c r="B261" s="386"/>
      <c r="C261" s="386"/>
      <c r="D261" s="386"/>
      <c r="E261" s="386"/>
      <c r="F261" s="386"/>
      <c r="G261" s="386"/>
      <c r="H261" s="386"/>
      <c r="I261" s="386"/>
      <c r="J261" s="386"/>
      <c r="K261" s="386"/>
      <c r="L261" s="386"/>
      <c r="M261" s="386"/>
      <c r="N261" s="386"/>
      <c r="O261" s="386"/>
      <c r="P261" s="386"/>
      <c r="Q261" s="37"/>
    </row>
    <row r="262" spans="1:21" s="10" customFormat="1" ht="12.75">
      <c r="A262" s="387"/>
      <c r="B262" s="387"/>
      <c r="C262" s="387"/>
      <c r="D262" s="387"/>
      <c r="E262" s="387"/>
      <c r="F262" s="387"/>
      <c r="G262" s="387"/>
      <c r="H262" s="387"/>
      <c r="I262" s="387"/>
      <c r="J262" s="387"/>
      <c r="K262" s="387"/>
      <c r="L262" s="387"/>
      <c r="M262" s="387"/>
      <c r="N262" s="387"/>
      <c r="O262" s="387"/>
      <c r="P262" s="387"/>
      <c r="Q262" s="37"/>
      <c r="R262" s="1"/>
      <c r="S262" s="1"/>
      <c r="T262" s="1"/>
      <c r="U262" s="1"/>
    </row>
    <row r="263" ht="12.75">
      <c r="Q263" s="37"/>
    </row>
    <row r="264" ht="12.75">
      <c r="Q264" s="37"/>
    </row>
    <row r="265" ht="12.75">
      <c r="Q265" s="37"/>
    </row>
    <row r="266" ht="12.75">
      <c r="Q266" s="37"/>
    </row>
    <row r="267" ht="12.75">
      <c r="Q267" s="37"/>
    </row>
    <row r="268" ht="12.75">
      <c r="Q268" s="37"/>
    </row>
    <row r="269" ht="12.75">
      <c r="Q269" s="37"/>
    </row>
    <row r="270" ht="12.75">
      <c r="Q270" s="37"/>
    </row>
    <row r="271" ht="12.75">
      <c r="Q271" s="37"/>
    </row>
    <row r="272" ht="12.75">
      <c r="Q272" s="37"/>
    </row>
    <row r="273" ht="12.75">
      <c r="Q273" s="37"/>
    </row>
    <row r="274" ht="12.75">
      <c r="Q274" s="37"/>
    </row>
    <row r="275" ht="12.75">
      <c r="Q275" s="37"/>
    </row>
    <row r="276" ht="12.75">
      <c r="Q276" s="37"/>
    </row>
    <row r="277" ht="12.75">
      <c r="Q277" s="37"/>
    </row>
    <row r="278" ht="12.75">
      <c r="Q278" s="37"/>
    </row>
    <row r="279" ht="12.75">
      <c r="Q279" s="37"/>
    </row>
    <row r="280" ht="12.75">
      <c r="Q280" s="37"/>
    </row>
    <row r="281" ht="12.75">
      <c r="Q281" s="37"/>
    </row>
    <row r="282" ht="12.75">
      <c r="Q282" s="37"/>
    </row>
    <row r="283" ht="12.75">
      <c r="Q283" s="37"/>
    </row>
    <row r="284" ht="12.75">
      <c r="Q284" s="37"/>
    </row>
    <row r="285" ht="12.75">
      <c r="Q285" s="37"/>
    </row>
    <row r="286" ht="12.75">
      <c r="Q286" s="37"/>
    </row>
    <row r="287" ht="12.75">
      <c r="Q287" s="37"/>
    </row>
    <row r="288" ht="12.75">
      <c r="Q288" s="37"/>
    </row>
    <row r="289" ht="12.75">
      <c r="Q289" s="37"/>
    </row>
    <row r="290" ht="12.75">
      <c r="Q290" s="37"/>
    </row>
    <row r="291" ht="12.75">
      <c r="Q291" s="37"/>
    </row>
    <row r="292" ht="12.75">
      <c r="Q292" s="37"/>
    </row>
    <row r="293" ht="12.75">
      <c r="Q293" s="37"/>
    </row>
    <row r="294" ht="12.75">
      <c r="Q294" s="37"/>
    </row>
    <row r="295" ht="12.75">
      <c r="Q295" s="37"/>
    </row>
    <row r="296" ht="12.75">
      <c r="Q296" s="37"/>
    </row>
    <row r="297" ht="12.75">
      <c r="Q297" s="37"/>
    </row>
    <row r="298" ht="12.75">
      <c r="Q298" s="37"/>
    </row>
    <row r="299" ht="12.75">
      <c r="Q299" s="37"/>
    </row>
    <row r="300" ht="12.75">
      <c r="Q300" s="37"/>
    </row>
    <row r="301" ht="12.75">
      <c r="Q301" s="37"/>
    </row>
    <row r="302" ht="12.75">
      <c r="Q302" s="37"/>
    </row>
    <row r="303" ht="12.75">
      <c r="Q303" s="37"/>
    </row>
    <row r="304" ht="12.75">
      <c r="Q304" s="37"/>
    </row>
    <row r="305" ht="12.75">
      <c r="Q305" s="37"/>
    </row>
    <row r="306" ht="12.75">
      <c r="Q306" s="37"/>
    </row>
    <row r="307" ht="12.75">
      <c r="Q307" s="37"/>
    </row>
    <row r="308" ht="12.75">
      <c r="Q308" s="37"/>
    </row>
    <row r="309" ht="12.75">
      <c r="Q309" s="37"/>
    </row>
    <row r="310" ht="12.75">
      <c r="Q310" s="37"/>
    </row>
    <row r="311" ht="12.75">
      <c r="Q311" s="37"/>
    </row>
    <row r="312" ht="12.75">
      <c r="Q312" s="37"/>
    </row>
    <row r="313" ht="12.75">
      <c r="Q313" s="37"/>
    </row>
    <row r="314" ht="12.75">
      <c r="Q314" s="37"/>
    </row>
    <row r="315" ht="12.75">
      <c r="Q315" s="37"/>
    </row>
    <row r="316" ht="12.75">
      <c r="Q316" s="37"/>
    </row>
    <row r="317" ht="12.75">
      <c r="Q317" s="37"/>
    </row>
  </sheetData>
  <mergeCells count="12">
    <mergeCell ref="A125:P125"/>
    <mergeCell ref="A261:P262"/>
    <mergeCell ref="A76:C76"/>
    <mergeCell ref="A77:C77"/>
    <mergeCell ref="A88:P88"/>
    <mergeCell ref="A61:P61"/>
    <mergeCell ref="A60:P60"/>
    <mergeCell ref="B1:D2"/>
    <mergeCell ref="A6:C6"/>
    <mergeCell ref="A17:C17"/>
    <mergeCell ref="A25:C25"/>
    <mergeCell ref="B24:C24"/>
  </mergeCells>
  <printOptions/>
  <pageMargins left="0.7874015748031497" right="0.7874015748031497" top="0.984251968503937" bottom="0.984251968503937" header="0.5118110236220472" footer="0.5118110236220472"/>
  <pageSetup fitToHeight="4" horizontalDpi="600" verticalDpi="600" orientation="landscape" paperSize="9" scale="50" r:id="rId3"/>
  <headerFooter alignWithMargins="0">
    <oddHeader>&amp;R&amp;G</oddHeader>
    <oddFooter>&amp;LTelekom Austria Group&amp;C13.05.2009&amp;R&amp;P</oddFooter>
  </headerFooter>
  <rowBreaks count="3" manualBreakCount="3">
    <brk id="61" max="15" man="1"/>
    <brk id="125" max="15" man="1"/>
    <brk id="190" max="15" man="1"/>
  </rowBreaks>
  <ignoredErrors>
    <ignoredError sqref="E74:O74" formula="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Vera Sokulskyj</cp:lastModifiedBy>
  <cp:lastPrinted>2009-05-12T20:04:06Z</cp:lastPrinted>
  <dcterms:created xsi:type="dcterms:W3CDTF">2003-01-29T13:05:41Z</dcterms:created>
  <dcterms:modified xsi:type="dcterms:W3CDTF">2009-05-13T09:48:13Z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